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F:\Dev\3DOS_DesignDocumnet\10.テーブル定義書\"/>
    </mc:Choice>
  </mc:AlternateContent>
  <xr:revisionPtr revIDLastSave="0" documentId="13_ncr:1_{3B052D71-A2C0-4998-838F-76A5A9092F12}" xr6:coauthVersionLast="47" xr6:coauthVersionMax="47" xr10:uidLastSave="{00000000-0000-0000-0000-000000000000}"/>
  <bookViews>
    <workbookView xWindow="-120" yWindow="-120" windowWidth="29040" windowHeight="15840" firstSheet="2" activeTab="10" xr2:uid="{A3661A3C-4A7C-4879-9678-943281A265B4}"/>
  </bookViews>
  <sheets>
    <sheet name="更新履歴" sheetId="17" r:id="rId1"/>
    <sheet name="VKOMST1" sheetId="16" r:id="rId2"/>
    <sheet name="ＥＲ図・ＳＱＬ" sheetId="18" r:id="rId3"/>
    <sheet name="←移行" sheetId="3" r:id="rId4"/>
    <sheet name="VKOMST1 (移行)" sheetId="2" r:id="rId5"/>
    <sheet name="VKOMST2(移行)" sheetId="11" r:id="rId6"/>
    <sheet name="→廃止" sheetId="5" r:id="rId7"/>
    <sheet name="RDHCOK" sheetId="4" r:id="rId8"/>
    <sheet name="VKSHOKR" sheetId="7" r:id="rId9"/>
    <sheet name="VKSFSPO" sheetId="8" r:id="rId10"/>
    <sheet name="VKSFSNO" sheetId="22" r:id="rId11"/>
    <sheet name="メモ" sheetId="9" r:id="rId12"/>
  </sheets>
  <externalReferences>
    <externalReference r:id="rId13"/>
  </externalReferences>
  <definedNames>
    <definedName name="_xlnm._FilterDatabase" localSheetId="1" hidden="1">VKOMST1!$A$8:$AC$219</definedName>
    <definedName name="_Regression_X" localSheetId="2" hidden="1">#REF!</definedName>
    <definedName name="_Regression_X" localSheetId="10" hidden="1">#REF!</definedName>
    <definedName name="_Regression_X" hidden="1">#REF!</definedName>
    <definedName name="a" localSheetId="2" hidden="1">{#N/A,#N/A,FALSE,"表一覧"}</definedName>
    <definedName name="a" localSheetId="10" hidden="1">{#N/A,#N/A,FALSE,"表一覧"}</definedName>
    <definedName name="a" hidden="1">{#N/A,#N/A,FALSE,"表一覧"}</definedName>
    <definedName name="aaa" localSheetId="2" hidden="1">{#N/A,#N/A,FALSE,"表一覧"}</definedName>
    <definedName name="aaa" localSheetId="10" hidden="1">{#N/A,#N/A,FALSE,"表一覧"}</definedName>
    <definedName name="aaa" hidden="1">{#N/A,#N/A,FALSE,"表一覧"}</definedName>
    <definedName name="AAAAAAAAAAAAAAAAAAAAAAAAAAAAAAA" hidden="1">#REF!</definedName>
    <definedName name="_xlnm.Print_Area" localSheetId="2">ＥＲ図・ＳＱＬ!$A$1:$BR$468</definedName>
    <definedName name="_xlnm.Print_Area" localSheetId="0">更新履歴!$A$1:$L$27</definedName>
    <definedName name="_xlnm.Print_Titles" localSheetId="2">ＥＲ図・ＳＱＬ!$1:$2</definedName>
    <definedName name="_xlnm.Print_Titles" localSheetId="7">RDHCOK!$1:$6</definedName>
    <definedName name="_xlnm.Print_Titles" localSheetId="1">VKOMST1!$1:$8</definedName>
    <definedName name="_xlnm.Print_Titles" localSheetId="4">'VKOMST1 (移行)'!$1:$6</definedName>
    <definedName name="_xlnm.Print_Titles" localSheetId="5">'VKOMST2(移行)'!$1:$6</definedName>
    <definedName name="_xlnm.Print_Titles" localSheetId="10">VKSFSNO!$1:$6</definedName>
    <definedName name="_xlnm.Print_Titles" localSheetId="9">VKSFSPO!$1:$6</definedName>
    <definedName name="_xlnm.Print_Titles" localSheetId="8">VKSHOKR!$1:$6</definedName>
    <definedName name="_xlnm.Print_Titles" localSheetId="0">更新履歴!$1:$4</definedName>
    <definedName name="TEST" hidden="1">#REF!</definedName>
    <definedName name="wrn.仕様書表紙." localSheetId="2" hidden="1">{#N/A,#N/A,FALSE,"表一覧"}</definedName>
    <definedName name="wrn.仕様書表紙." localSheetId="10" hidden="1">{#N/A,#N/A,FALSE,"表一覧"}</definedName>
    <definedName name="wrn.仕様書表紙." hidden="1">{#N/A,#N/A,FALSE,"表一覧"}</definedName>
    <definedName name="wrn.仕様書表紙1" localSheetId="2" hidden="1">{#N/A,#N/A,FALSE,"表一覧"}</definedName>
    <definedName name="wrn.仕様書表紙1" localSheetId="10" hidden="1">{#N/A,#N/A,FALSE,"表一覧"}</definedName>
    <definedName name="wrn.仕様書表紙1" hidden="1">{#N/A,#N/A,FALSE,"表一覧"}</definedName>
    <definedName name="あ" localSheetId="2" hidden="1">{#N/A,#N/A,FALSE,"表一覧"}</definedName>
    <definedName name="あ" localSheetId="10" hidden="1">{#N/A,#N/A,FALSE,"表一覧"}</definedName>
    <definedName name="あ" hidden="1">{#N/A,#N/A,FALSE,"表一覧"}</definedName>
    <definedName name="あ1" localSheetId="2" hidden="1">{#N/A,#N/A,FALSE,"表一覧"}</definedName>
    <definedName name="あ1" localSheetId="10" hidden="1">{#N/A,#N/A,FALSE,"表一覧"}</definedName>
    <definedName name="あ1" hidden="1">{#N/A,#N/A,FALSE,"表一覧"}</definedName>
    <definedName name="い" localSheetId="2" hidden="1">{#N/A,#N/A,FALSE,"表一覧"}</definedName>
    <definedName name="い" localSheetId="10" hidden="1">{#N/A,#N/A,FALSE,"表一覧"}</definedName>
    <definedName name="い" hidden="1">{#N/A,#N/A,FALSE,"表一覧"}</definedName>
    <definedName name="関連表" localSheetId="2" hidden="1">#REF!</definedName>
    <definedName name="関連表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4" i="22" l="1"/>
  <c r="A34" i="22"/>
  <c r="AD33" i="22"/>
  <c r="A33" i="22"/>
  <c r="AD32" i="22"/>
  <c r="A32" i="22"/>
  <c r="AD31" i="22"/>
  <c r="A31" i="22"/>
  <c r="AD30" i="22"/>
  <c r="A30" i="22"/>
  <c r="AD29" i="22"/>
  <c r="A29" i="22"/>
  <c r="AD28" i="22"/>
  <c r="A28" i="22"/>
  <c r="AD27" i="22"/>
  <c r="A27" i="22"/>
  <c r="AD26" i="22"/>
  <c r="A26" i="22"/>
  <c r="AD25" i="22"/>
  <c r="A25" i="22"/>
  <c r="AD24" i="22"/>
  <c r="A24" i="22"/>
  <c r="AD23" i="22"/>
  <c r="A23" i="22"/>
  <c r="AD22" i="22"/>
  <c r="A22" i="22"/>
  <c r="AD21" i="22"/>
  <c r="A21" i="22"/>
  <c r="AD20" i="22"/>
  <c r="A20" i="22"/>
  <c r="AD19" i="22"/>
  <c r="A19" i="22"/>
  <c r="AD18" i="22"/>
  <c r="A18" i="22"/>
  <c r="AD17" i="22"/>
  <c r="A17" i="22"/>
  <c r="AD16" i="22"/>
  <c r="A16" i="22"/>
  <c r="AD15" i="22"/>
  <c r="A15" i="22"/>
  <c r="AD14" i="22"/>
  <c r="A14" i="22"/>
  <c r="AD13" i="22"/>
  <c r="A13" i="22"/>
  <c r="AD12" i="22"/>
  <c r="A12" i="22"/>
  <c r="AD11" i="22"/>
  <c r="A11" i="22"/>
  <c r="AD10" i="22"/>
  <c r="A10" i="22"/>
  <c r="AD9" i="22"/>
  <c r="A9" i="22"/>
  <c r="AD8" i="22"/>
  <c r="A8" i="22"/>
  <c r="AD7" i="22"/>
  <c r="A7" i="22"/>
  <c r="A28" i="17" l="1"/>
  <c r="A29" i="17"/>
  <c r="A30" i="17"/>
  <c r="A31" i="17"/>
  <c r="A32" i="17"/>
  <c r="A33" i="17"/>
  <c r="A34" i="17"/>
  <c r="A35" i="17"/>
  <c r="A36" i="17"/>
  <c r="A37" i="17"/>
  <c r="A38" i="17"/>
  <c r="A39" i="17"/>
  <c r="A40" i="17"/>
  <c r="A26" i="17"/>
  <c r="A25" i="17" l="1"/>
  <c r="A27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C219" i="16"/>
  <c r="K219" i="16"/>
  <c r="A219" i="16"/>
  <c r="AC218" i="16"/>
  <c r="K218" i="16"/>
  <c r="A218" i="16"/>
  <c r="AC217" i="16"/>
  <c r="K217" i="16"/>
  <c r="A217" i="16"/>
  <c r="AC216" i="16"/>
  <c r="K216" i="16"/>
  <c r="A216" i="16"/>
  <c r="AC215" i="16"/>
  <c r="A215" i="16"/>
  <c r="AC214" i="16"/>
  <c r="K214" i="16"/>
  <c r="A214" i="16"/>
  <c r="AC213" i="16"/>
  <c r="K213" i="16"/>
  <c r="A213" i="16"/>
  <c r="AC212" i="16"/>
  <c r="K212" i="16"/>
  <c r="A212" i="16"/>
  <c r="AC211" i="16"/>
  <c r="A211" i="16"/>
  <c r="AC210" i="16"/>
  <c r="AA210" i="16"/>
  <c r="Z210" i="16"/>
  <c r="X210" i="16"/>
  <c r="A210" i="16"/>
  <c r="AC209" i="16"/>
  <c r="AA209" i="16"/>
  <c r="Z209" i="16"/>
  <c r="X209" i="16"/>
  <c r="A209" i="16"/>
  <c r="AC208" i="16"/>
  <c r="AA208" i="16"/>
  <c r="Z208" i="16"/>
  <c r="X208" i="16"/>
  <c r="A208" i="16"/>
  <c r="AC207" i="16"/>
  <c r="AA207" i="16"/>
  <c r="Z207" i="16"/>
  <c r="X207" i="16"/>
  <c r="A207" i="16"/>
  <c r="AC206" i="16"/>
  <c r="AA206" i="16"/>
  <c r="Z206" i="16"/>
  <c r="X206" i="16"/>
  <c r="A206" i="16"/>
  <c r="AC205" i="16"/>
  <c r="AA205" i="16"/>
  <c r="Z205" i="16"/>
  <c r="X205" i="16"/>
  <c r="A205" i="16"/>
  <c r="AC204" i="16"/>
  <c r="AA204" i="16"/>
  <c r="Z204" i="16"/>
  <c r="X204" i="16"/>
  <c r="A204" i="16"/>
  <c r="AC203" i="16"/>
  <c r="AA203" i="16"/>
  <c r="Z203" i="16"/>
  <c r="X203" i="16"/>
  <c r="A203" i="16"/>
  <c r="AC202" i="16"/>
  <c r="AA202" i="16"/>
  <c r="Z202" i="16"/>
  <c r="X202" i="16"/>
  <c r="A202" i="16"/>
  <c r="AC201" i="16"/>
  <c r="AA201" i="16"/>
  <c r="Z201" i="16"/>
  <c r="X201" i="16"/>
  <c r="A201" i="16"/>
  <c r="AC200" i="16"/>
  <c r="AA200" i="16"/>
  <c r="Z200" i="16"/>
  <c r="X200" i="16"/>
  <c r="A200" i="16"/>
  <c r="AC199" i="16"/>
  <c r="AA199" i="16"/>
  <c r="Z199" i="16"/>
  <c r="X199" i="16"/>
  <c r="A199" i="16"/>
  <c r="AC198" i="16"/>
  <c r="AA198" i="16"/>
  <c r="Z198" i="16"/>
  <c r="X198" i="16"/>
  <c r="A198" i="16"/>
  <c r="AC197" i="16"/>
  <c r="AA197" i="16"/>
  <c r="Z197" i="16"/>
  <c r="X197" i="16"/>
  <c r="A197" i="16"/>
  <c r="AC196" i="16"/>
  <c r="AA196" i="16"/>
  <c r="Z196" i="16"/>
  <c r="X196" i="16"/>
  <c r="A196" i="16"/>
  <c r="AC195" i="16"/>
  <c r="AA195" i="16"/>
  <c r="Z195" i="16"/>
  <c r="X195" i="16"/>
  <c r="A195" i="16"/>
  <c r="AC194" i="16"/>
  <c r="AA194" i="16"/>
  <c r="Z194" i="16"/>
  <c r="X194" i="16"/>
  <c r="A194" i="16"/>
  <c r="AC193" i="16"/>
  <c r="AA193" i="16"/>
  <c r="Z193" i="16"/>
  <c r="X193" i="16"/>
  <c r="A193" i="16"/>
  <c r="AC192" i="16"/>
  <c r="AA192" i="16"/>
  <c r="Z192" i="16"/>
  <c r="X192" i="16"/>
  <c r="A192" i="16"/>
  <c r="AC191" i="16"/>
  <c r="AA191" i="16"/>
  <c r="Z191" i="16"/>
  <c r="X191" i="16"/>
  <c r="A191" i="16"/>
  <c r="AC190" i="16"/>
  <c r="AA190" i="16"/>
  <c r="Z190" i="16"/>
  <c r="X190" i="16"/>
  <c r="A190" i="16"/>
  <c r="AC189" i="16"/>
  <c r="AA189" i="16"/>
  <c r="Z189" i="16"/>
  <c r="X189" i="16"/>
  <c r="A189" i="16"/>
  <c r="AC188" i="16"/>
  <c r="AA188" i="16"/>
  <c r="Z188" i="16"/>
  <c r="X188" i="16"/>
  <c r="A188" i="16"/>
  <c r="AC187" i="16"/>
  <c r="AA187" i="16"/>
  <c r="Z187" i="16"/>
  <c r="X187" i="16"/>
  <c r="A187" i="16"/>
  <c r="AC186" i="16"/>
  <c r="AA186" i="16"/>
  <c r="Z186" i="16"/>
  <c r="X186" i="16"/>
  <c r="A186" i="16"/>
  <c r="AC185" i="16"/>
  <c r="AA185" i="16"/>
  <c r="Z185" i="16"/>
  <c r="X185" i="16"/>
  <c r="A185" i="16"/>
  <c r="AC184" i="16"/>
  <c r="AA184" i="16"/>
  <c r="Z184" i="16"/>
  <c r="X184" i="16"/>
  <c r="A184" i="16"/>
  <c r="AC183" i="16"/>
  <c r="AA183" i="16"/>
  <c r="Z183" i="16"/>
  <c r="X183" i="16"/>
  <c r="A183" i="16"/>
  <c r="AC182" i="16"/>
  <c r="AA182" i="16"/>
  <c r="Z182" i="16"/>
  <c r="X182" i="16"/>
  <c r="A182" i="16"/>
  <c r="AC181" i="16"/>
  <c r="AA181" i="16"/>
  <c r="Z181" i="16"/>
  <c r="X181" i="16"/>
  <c r="A181" i="16"/>
  <c r="AC180" i="16"/>
  <c r="AA180" i="16"/>
  <c r="Z180" i="16"/>
  <c r="X180" i="16"/>
  <c r="A180" i="16"/>
  <c r="AC179" i="16"/>
  <c r="AA179" i="16"/>
  <c r="Z179" i="16"/>
  <c r="X179" i="16"/>
  <c r="A179" i="16"/>
  <c r="AC178" i="16"/>
  <c r="AA178" i="16"/>
  <c r="Z178" i="16"/>
  <c r="X178" i="16"/>
  <c r="A178" i="16"/>
  <c r="AC177" i="16"/>
  <c r="AA177" i="16"/>
  <c r="Z177" i="16"/>
  <c r="X177" i="16"/>
  <c r="A177" i="16"/>
  <c r="AC176" i="16"/>
  <c r="AA176" i="16"/>
  <c r="Z176" i="16"/>
  <c r="X176" i="16"/>
  <c r="A176" i="16"/>
  <c r="AC175" i="16"/>
  <c r="AA175" i="16"/>
  <c r="Z175" i="16"/>
  <c r="X175" i="16"/>
  <c r="A175" i="16"/>
  <c r="AC174" i="16"/>
  <c r="AA174" i="16"/>
  <c r="Z174" i="16"/>
  <c r="X174" i="16"/>
  <c r="A174" i="16"/>
  <c r="AC173" i="16"/>
  <c r="AA173" i="16"/>
  <c r="Z173" i="16"/>
  <c r="X173" i="16"/>
  <c r="A173" i="16"/>
  <c r="AC172" i="16"/>
  <c r="AA172" i="16"/>
  <c r="Z172" i="16"/>
  <c r="X172" i="16"/>
  <c r="A172" i="16"/>
  <c r="AC171" i="16"/>
  <c r="AA171" i="16"/>
  <c r="Z171" i="16"/>
  <c r="X171" i="16"/>
  <c r="A171" i="16"/>
  <c r="AC170" i="16"/>
  <c r="AA170" i="16"/>
  <c r="Z170" i="16"/>
  <c r="X170" i="16"/>
  <c r="A170" i="16"/>
  <c r="AC169" i="16"/>
  <c r="AA169" i="16"/>
  <c r="Z169" i="16"/>
  <c r="X169" i="16"/>
  <c r="A169" i="16"/>
  <c r="AC168" i="16"/>
  <c r="AA168" i="16"/>
  <c r="Z168" i="16"/>
  <c r="X168" i="16"/>
  <c r="A168" i="16"/>
  <c r="AC167" i="16"/>
  <c r="AA167" i="16"/>
  <c r="Z167" i="16"/>
  <c r="X167" i="16"/>
  <c r="A167" i="16"/>
  <c r="AC166" i="16"/>
  <c r="AA166" i="16"/>
  <c r="Z166" i="16"/>
  <c r="X166" i="16"/>
  <c r="A166" i="16"/>
  <c r="AC165" i="16"/>
  <c r="AA165" i="16"/>
  <c r="Z165" i="16"/>
  <c r="X165" i="16"/>
  <c r="A165" i="16"/>
  <c r="AC164" i="16"/>
  <c r="AA164" i="16"/>
  <c r="Z164" i="16"/>
  <c r="X164" i="16"/>
  <c r="A164" i="16"/>
  <c r="AC163" i="16"/>
  <c r="AA163" i="16"/>
  <c r="Z163" i="16"/>
  <c r="X163" i="16"/>
  <c r="A163" i="16"/>
  <c r="AC162" i="16"/>
  <c r="AA162" i="16"/>
  <c r="Z162" i="16"/>
  <c r="X162" i="16"/>
  <c r="A162" i="16"/>
  <c r="AC161" i="16"/>
  <c r="AA161" i="16"/>
  <c r="Z161" i="16"/>
  <c r="X161" i="16"/>
  <c r="A161" i="16"/>
  <c r="AC160" i="16"/>
  <c r="AA160" i="16"/>
  <c r="Z160" i="16"/>
  <c r="X160" i="16"/>
  <c r="A160" i="16"/>
  <c r="AC159" i="16"/>
  <c r="AA159" i="16"/>
  <c r="Z159" i="16"/>
  <c r="X159" i="16"/>
  <c r="A159" i="16"/>
  <c r="AC158" i="16"/>
  <c r="AA158" i="16"/>
  <c r="Z158" i="16"/>
  <c r="X158" i="16"/>
  <c r="A158" i="16"/>
  <c r="AC157" i="16"/>
  <c r="AA157" i="16"/>
  <c r="Z157" i="16"/>
  <c r="X157" i="16"/>
  <c r="A157" i="16"/>
  <c r="AC156" i="16"/>
  <c r="AA156" i="16"/>
  <c r="Z156" i="16"/>
  <c r="X156" i="16"/>
  <c r="A156" i="16"/>
  <c r="AC155" i="16"/>
  <c r="AA155" i="16"/>
  <c r="Z155" i="16"/>
  <c r="X155" i="16"/>
  <c r="A155" i="16"/>
  <c r="AC154" i="16"/>
  <c r="AA154" i="16"/>
  <c r="Z154" i="16"/>
  <c r="X154" i="16"/>
  <c r="A154" i="16"/>
  <c r="AC153" i="16"/>
  <c r="AA153" i="16"/>
  <c r="Z153" i="16"/>
  <c r="X153" i="16"/>
  <c r="A153" i="16"/>
  <c r="AC152" i="16"/>
  <c r="AA152" i="16"/>
  <c r="Z152" i="16"/>
  <c r="X152" i="16"/>
  <c r="A152" i="16"/>
  <c r="AC151" i="16"/>
  <c r="AA151" i="16"/>
  <c r="Z151" i="16"/>
  <c r="X151" i="16"/>
  <c r="A151" i="16"/>
  <c r="AC150" i="16"/>
  <c r="AA150" i="16"/>
  <c r="Z150" i="16"/>
  <c r="X150" i="16"/>
  <c r="A150" i="16"/>
  <c r="AC149" i="16"/>
  <c r="AA149" i="16"/>
  <c r="Z149" i="16"/>
  <c r="X149" i="16"/>
  <c r="A149" i="16"/>
  <c r="AC148" i="16"/>
  <c r="AA148" i="16"/>
  <c r="Z148" i="16"/>
  <c r="X148" i="16"/>
  <c r="A148" i="16"/>
  <c r="AC147" i="16"/>
  <c r="AA147" i="16"/>
  <c r="Z147" i="16"/>
  <c r="X147" i="16"/>
  <c r="A147" i="16"/>
  <c r="AC146" i="16"/>
  <c r="AA146" i="16"/>
  <c r="Z146" i="16"/>
  <c r="X146" i="16"/>
  <c r="A146" i="16"/>
  <c r="AC145" i="16"/>
  <c r="AA145" i="16"/>
  <c r="Z145" i="16"/>
  <c r="X145" i="16"/>
  <c r="A145" i="16"/>
  <c r="AC144" i="16"/>
  <c r="AA144" i="16"/>
  <c r="Z144" i="16"/>
  <c r="X144" i="16"/>
  <c r="A144" i="16"/>
  <c r="AC143" i="16"/>
  <c r="AA143" i="16"/>
  <c r="Z143" i="16"/>
  <c r="X143" i="16"/>
  <c r="A143" i="16"/>
  <c r="AC142" i="16"/>
  <c r="AA142" i="16"/>
  <c r="Z142" i="16"/>
  <c r="X142" i="16"/>
  <c r="A142" i="16"/>
  <c r="AC141" i="16"/>
  <c r="AA141" i="16"/>
  <c r="Z141" i="16"/>
  <c r="X141" i="16"/>
  <c r="A141" i="16"/>
  <c r="AC140" i="16"/>
  <c r="AA140" i="16"/>
  <c r="Z140" i="16"/>
  <c r="X140" i="16"/>
  <c r="A140" i="16"/>
  <c r="AC139" i="16"/>
  <c r="AA139" i="16"/>
  <c r="Z139" i="16"/>
  <c r="X139" i="16"/>
  <c r="A139" i="16"/>
  <c r="AC138" i="16"/>
  <c r="AA138" i="16"/>
  <c r="Z138" i="16"/>
  <c r="X138" i="16"/>
  <c r="A138" i="16"/>
  <c r="AC137" i="16"/>
  <c r="AA137" i="16"/>
  <c r="Z137" i="16"/>
  <c r="X137" i="16"/>
  <c r="A137" i="16"/>
  <c r="AC136" i="16"/>
  <c r="AA136" i="16"/>
  <c r="Z136" i="16"/>
  <c r="X136" i="16"/>
  <c r="A136" i="16"/>
  <c r="AC135" i="16"/>
  <c r="AA135" i="16"/>
  <c r="Z135" i="16"/>
  <c r="X135" i="16"/>
  <c r="A135" i="16"/>
  <c r="AC134" i="16"/>
  <c r="AA134" i="16"/>
  <c r="Z134" i="16"/>
  <c r="X134" i="16"/>
  <c r="A134" i="16"/>
  <c r="AC133" i="16"/>
  <c r="AA133" i="16"/>
  <c r="Z133" i="16"/>
  <c r="X133" i="16"/>
  <c r="A133" i="16"/>
  <c r="AC132" i="16"/>
  <c r="AA132" i="16"/>
  <c r="Z132" i="16"/>
  <c r="X132" i="16"/>
  <c r="A132" i="16"/>
  <c r="AC131" i="16"/>
  <c r="AA131" i="16"/>
  <c r="Z131" i="16"/>
  <c r="X131" i="16"/>
  <c r="A131" i="16"/>
  <c r="AC130" i="16"/>
  <c r="AA130" i="16"/>
  <c r="Z130" i="16"/>
  <c r="X130" i="16"/>
  <c r="A130" i="16"/>
  <c r="AC129" i="16"/>
  <c r="AA129" i="16"/>
  <c r="Z129" i="16"/>
  <c r="X129" i="16"/>
  <c r="A129" i="16"/>
  <c r="AC128" i="16"/>
  <c r="AA128" i="16"/>
  <c r="Z128" i="16"/>
  <c r="X128" i="16"/>
  <c r="A128" i="16"/>
  <c r="AC127" i="16"/>
  <c r="AA127" i="16"/>
  <c r="Z127" i="16"/>
  <c r="X127" i="16"/>
  <c r="A127" i="16"/>
  <c r="AC126" i="16"/>
  <c r="AA126" i="16"/>
  <c r="Z126" i="16"/>
  <c r="X126" i="16"/>
  <c r="A126" i="16"/>
  <c r="AC125" i="16"/>
  <c r="AA125" i="16"/>
  <c r="Z125" i="16"/>
  <c r="X125" i="16"/>
  <c r="A125" i="16"/>
  <c r="AC124" i="16"/>
  <c r="AA124" i="16"/>
  <c r="Z124" i="16"/>
  <c r="X124" i="16"/>
  <c r="A124" i="16"/>
  <c r="AC123" i="16"/>
  <c r="AA123" i="16"/>
  <c r="Z123" i="16"/>
  <c r="X123" i="16"/>
  <c r="A123" i="16"/>
  <c r="AC122" i="16"/>
  <c r="AA122" i="16"/>
  <c r="Z122" i="16"/>
  <c r="X122" i="16"/>
  <c r="A122" i="16"/>
  <c r="AC121" i="16"/>
  <c r="AA121" i="16"/>
  <c r="Z121" i="16"/>
  <c r="X121" i="16"/>
  <c r="A121" i="16"/>
  <c r="AC120" i="16"/>
  <c r="AA120" i="16"/>
  <c r="Z120" i="16"/>
  <c r="X120" i="16"/>
  <c r="A120" i="16"/>
  <c r="AC119" i="16"/>
  <c r="AA119" i="16"/>
  <c r="Z119" i="16"/>
  <c r="X119" i="16"/>
  <c r="A119" i="16"/>
  <c r="AC118" i="16"/>
  <c r="AA118" i="16"/>
  <c r="Z118" i="16"/>
  <c r="X118" i="16"/>
  <c r="A118" i="16"/>
  <c r="AC117" i="16"/>
  <c r="AA117" i="16"/>
  <c r="Z117" i="16"/>
  <c r="X117" i="16"/>
  <c r="A117" i="16"/>
  <c r="AC116" i="16"/>
  <c r="AA116" i="16"/>
  <c r="Z116" i="16"/>
  <c r="X116" i="16"/>
  <c r="A116" i="16"/>
  <c r="AC115" i="16"/>
  <c r="AA115" i="16"/>
  <c r="Z115" i="16"/>
  <c r="X115" i="16"/>
  <c r="A115" i="16"/>
  <c r="AC114" i="16"/>
  <c r="AA114" i="16"/>
  <c r="Z114" i="16"/>
  <c r="X114" i="16"/>
  <c r="A114" i="16"/>
  <c r="AC113" i="16"/>
  <c r="AA113" i="16"/>
  <c r="Z113" i="16"/>
  <c r="X113" i="16"/>
  <c r="A113" i="16"/>
  <c r="AC112" i="16"/>
  <c r="AA112" i="16"/>
  <c r="Z112" i="16"/>
  <c r="X112" i="16"/>
  <c r="A112" i="16"/>
  <c r="AC111" i="16"/>
  <c r="AA111" i="16"/>
  <c r="Z111" i="16"/>
  <c r="X111" i="16"/>
  <c r="A111" i="16"/>
  <c r="AC110" i="16"/>
  <c r="AA110" i="16"/>
  <c r="Z110" i="16"/>
  <c r="X110" i="16"/>
  <c r="A110" i="16"/>
  <c r="AC109" i="16"/>
  <c r="AA109" i="16"/>
  <c r="Z109" i="16"/>
  <c r="X109" i="16"/>
  <c r="A109" i="16"/>
  <c r="AC108" i="16"/>
  <c r="AA108" i="16"/>
  <c r="Z108" i="16"/>
  <c r="X108" i="16"/>
  <c r="A108" i="16"/>
  <c r="AC107" i="16"/>
  <c r="AA107" i="16"/>
  <c r="Z107" i="16"/>
  <c r="X107" i="16"/>
  <c r="A107" i="16"/>
  <c r="AC106" i="16"/>
  <c r="AA106" i="16"/>
  <c r="Z106" i="16"/>
  <c r="X106" i="16"/>
  <c r="A106" i="16"/>
  <c r="AC105" i="16"/>
  <c r="AA105" i="16"/>
  <c r="Z105" i="16"/>
  <c r="X105" i="16"/>
  <c r="A105" i="16"/>
  <c r="AC104" i="16"/>
  <c r="AA104" i="16"/>
  <c r="Z104" i="16"/>
  <c r="X104" i="16"/>
  <c r="A104" i="16"/>
  <c r="AC103" i="16"/>
  <c r="AA103" i="16"/>
  <c r="Z103" i="16"/>
  <c r="X103" i="16"/>
  <c r="A103" i="16"/>
  <c r="AC102" i="16"/>
  <c r="AA102" i="16"/>
  <c r="Z102" i="16"/>
  <c r="X102" i="16"/>
  <c r="A102" i="16"/>
  <c r="AC101" i="16"/>
  <c r="AA101" i="16"/>
  <c r="Z101" i="16"/>
  <c r="X101" i="16"/>
  <c r="A101" i="16"/>
  <c r="AC100" i="16"/>
  <c r="AA100" i="16"/>
  <c r="Z100" i="16"/>
  <c r="X100" i="16"/>
  <c r="A100" i="16"/>
  <c r="AC99" i="16"/>
  <c r="AA99" i="16"/>
  <c r="Z99" i="16"/>
  <c r="X99" i="16"/>
  <c r="A99" i="16"/>
  <c r="AC98" i="16"/>
  <c r="AA98" i="16"/>
  <c r="Z98" i="16"/>
  <c r="X98" i="16"/>
  <c r="A98" i="16"/>
  <c r="AC97" i="16"/>
  <c r="AA97" i="16"/>
  <c r="Z97" i="16"/>
  <c r="X97" i="16"/>
  <c r="A97" i="16"/>
  <c r="AC96" i="16"/>
  <c r="AA96" i="16"/>
  <c r="Z96" i="16"/>
  <c r="X96" i="16"/>
  <c r="A96" i="16"/>
  <c r="AC95" i="16"/>
  <c r="AA95" i="16"/>
  <c r="Z95" i="16"/>
  <c r="X95" i="16"/>
  <c r="A95" i="16"/>
  <c r="AC94" i="16"/>
  <c r="AA94" i="16"/>
  <c r="Z94" i="16"/>
  <c r="X94" i="16"/>
  <c r="A94" i="16"/>
  <c r="AC93" i="16"/>
  <c r="AA93" i="16"/>
  <c r="Z93" i="16"/>
  <c r="X93" i="16"/>
  <c r="A93" i="16"/>
  <c r="AC92" i="16"/>
  <c r="AA92" i="16"/>
  <c r="Z92" i="16"/>
  <c r="X92" i="16"/>
  <c r="A92" i="16"/>
  <c r="AC91" i="16"/>
  <c r="AA91" i="16"/>
  <c r="Z91" i="16"/>
  <c r="X91" i="16"/>
  <c r="A91" i="16"/>
  <c r="AC90" i="16"/>
  <c r="AA90" i="16"/>
  <c r="Z90" i="16"/>
  <c r="X90" i="16"/>
  <c r="A90" i="16"/>
  <c r="AC89" i="16"/>
  <c r="AA89" i="16"/>
  <c r="Z89" i="16"/>
  <c r="X89" i="16"/>
  <c r="A89" i="16"/>
  <c r="AC88" i="16"/>
  <c r="AA88" i="16"/>
  <c r="Z88" i="16"/>
  <c r="X88" i="16"/>
  <c r="A88" i="16"/>
  <c r="AC87" i="16"/>
  <c r="AA87" i="16"/>
  <c r="Z87" i="16"/>
  <c r="X87" i="16"/>
  <c r="A87" i="16"/>
  <c r="AC86" i="16"/>
  <c r="AA86" i="16"/>
  <c r="Z86" i="16"/>
  <c r="X86" i="16"/>
  <c r="A86" i="16"/>
  <c r="AC85" i="16"/>
  <c r="AA85" i="16"/>
  <c r="Z85" i="16"/>
  <c r="X85" i="16"/>
  <c r="A85" i="16"/>
  <c r="AC84" i="16"/>
  <c r="AA84" i="16"/>
  <c r="Z84" i="16"/>
  <c r="X84" i="16"/>
  <c r="A84" i="16"/>
  <c r="AC83" i="16"/>
  <c r="AA83" i="16"/>
  <c r="Z83" i="16"/>
  <c r="X83" i="16"/>
  <c r="A83" i="16"/>
  <c r="AC82" i="16"/>
  <c r="AA82" i="16"/>
  <c r="Z82" i="16"/>
  <c r="X82" i="16"/>
  <c r="A82" i="16"/>
  <c r="AC81" i="16"/>
  <c r="AA81" i="16"/>
  <c r="Z81" i="16"/>
  <c r="X81" i="16"/>
  <c r="A81" i="16"/>
  <c r="AC80" i="16"/>
  <c r="AA80" i="16"/>
  <c r="Z80" i="16"/>
  <c r="X80" i="16"/>
  <c r="A80" i="16"/>
  <c r="AC79" i="16"/>
  <c r="AA79" i="16"/>
  <c r="Z79" i="16"/>
  <c r="X79" i="16"/>
  <c r="A79" i="16"/>
  <c r="AC78" i="16"/>
  <c r="AA78" i="16"/>
  <c r="Z78" i="16"/>
  <c r="X78" i="16"/>
  <c r="A78" i="16"/>
  <c r="AC77" i="16"/>
  <c r="AA77" i="16"/>
  <c r="Z77" i="16"/>
  <c r="X77" i="16"/>
  <c r="A77" i="16"/>
  <c r="AC76" i="16"/>
  <c r="AA76" i="16"/>
  <c r="Z76" i="16"/>
  <c r="X76" i="16"/>
  <c r="A76" i="16"/>
  <c r="AC75" i="16"/>
  <c r="AA75" i="16"/>
  <c r="Z75" i="16"/>
  <c r="X75" i="16"/>
  <c r="A75" i="16"/>
  <c r="AC74" i="16"/>
  <c r="AA74" i="16"/>
  <c r="Z74" i="16"/>
  <c r="X74" i="16"/>
  <c r="A74" i="16"/>
  <c r="AC73" i="16"/>
  <c r="AA73" i="16"/>
  <c r="Z73" i="16"/>
  <c r="X73" i="16"/>
  <c r="A73" i="16"/>
  <c r="AC72" i="16"/>
  <c r="AA72" i="16"/>
  <c r="Z72" i="16"/>
  <c r="X72" i="16"/>
  <c r="A72" i="16"/>
  <c r="AC71" i="16"/>
  <c r="AA71" i="16"/>
  <c r="Z71" i="16"/>
  <c r="X71" i="16"/>
  <c r="A71" i="16"/>
  <c r="AC70" i="16"/>
  <c r="AA70" i="16"/>
  <c r="Z70" i="16"/>
  <c r="X70" i="16"/>
  <c r="A70" i="16"/>
  <c r="AC69" i="16"/>
  <c r="AA69" i="16"/>
  <c r="Z69" i="16"/>
  <c r="X69" i="16"/>
  <c r="A69" i="16"/>
  <c r="AC68" i="16"/>
  <c r="AA68" i="16"/>
  <c r="Z68" i="16"/>
  <c r="X68" i="16"/>
  <c r="A68" i="16"/>
  <c r="AC67" i="16"/>
  <c r="AA67" i="16"/>
  <c r="Z67" i="16"/>
  <c r="X67" i="16"/>
  <c r="A67" i="16"/>
  <c r="AC66" i="16"/>
  <c r="AA66" i="16"/>
  <c r="Z66" i="16"/>
  <c r="X66" i="16"/>
  <c r="A66" i="16"/>
  <c r="AC65" i="16"/>
  <c r="AA65" i="16"/>
  <c r="Z65" i="16"/>
  <c r="X65" i="16"/>
  <c r="A65" i="16"/>
  <c r="AC64" i="16"/>
  <c r="AA64" i="16"/>
  <c r="Z64" i="16"/>
  <c r="X64" i="16"/>
  <c r="A64" i="16"/>
  <c r="AC63" i="16"/>
  <c r="AA63" i="16"/>
  <c r="Z63" i="16"/>
  <c r="X63" i="16"/>
  <c r="A63" i="16"/>
  <c r="AC62" i="16"/>
  <c r="AA62" i="16"/>
  <c r="Z62" i="16"/>
  <c r="X62" i="16"/>
  <c r="A62" i="16"/>
  <c r="AC61" i="16"/>
  <c r="AA61" i="16"/>
  <c r="Z61" i="16"/>
  <c r="X61" i="16"/>
  <c r="A61" i="16"/>
  <c r="AC60" i="16"/>
  <c r="AA60" i="16"/>
  <c r="Z60" i="16"/>
  <c r="X60" i="16"/>
  <c r="A60" i="16"/>
  <c r="AC59" i="16"/>
  <c r="AA59" i="16"/>
  <c r="Z59" i="16"/>
  <c r="X59" i="16"/>
  <c r="A59" i="16"/>
  <c r="AC58" i="16"/>
  <c r="AA58" i="16"/>
  <c r="Z58" i="16"/>
  <c r="X58" i="16"/>
  <c r="A58" i="16"/>
  <c r="AC57" i="16"/>
  <c r="AA57" i="16"/>
  <c r="Z57" i="16"/>
  <c r="X57" i="16"/>
  <c r="A57" i="16"/>
  <c r="AC56" i="16"/>
  <c r="AA56" i="16"/>
  <c r="Z56" i="16"/>
  <c r="X56" i="16"/>
  <c r="A56" i="16"/>
  <c r="AC55" i="16"/>
  <c r="AA55" i="16"/>
  <c r="Z55" i="16"/>
  <c r="X55" i="16"/>
  <c r="A55" i="16"/>
  <c r="AC54" i="16"/>
  <c r="AA54" i="16"/>
  <c r="Z54" i="16"/>
  <c r="X54" i="16"/>
  <c r="A54" i="16"/>
  <c r="AC53" i="16"/>
  <c r="AA53" i="16"/>
  <c r="Z53" i="16"/>
  <c r="X53" i="16"/>
  <c r="A53" i="16"/>
  <c r="AC52" i="16"/>
  <c r="AA52" i="16"/>
  <c r="Z52" i="16"/>
  <c r="X52" i="16"/>
  <c r="A52" i="16"/>
  <c r="AC51" i="16"/>
  <c r="AA51" i="16"/>
  <c r="Z51" i="16"/>
  <c r="X51" i="16"/>
  <c r="A51" i="16"/>
  <c r="AC50" i="16"/>
  <c r="AA50" i="16"/>
  <c r="Z50" i="16"/>
  <c r="X50" i="16"/>
  <c r="A50" i="16"/>
  <c r="AC49" i="16"/>
  <c r="AA49" i="16"/>
  <c r="Z49" i="16"/>
  <c r="X49" i="16"/>
  <c r="A49" i="16"/>
  <c r="AC48" i="16"/>
  <c r="AA48" i="16"/>
  <c r="Z48" i="16"/>
  <c r="X48" i="16"/>
  <c r="A48" i="16"/>
  <c r="AC47" i="16"/>
  <c r="AA47" i="16"/>
  <c r="Z47" i="16"/>
  <c r="X47" i="16"/>
  <c r="A47" i="16"/>
  <c r="AC46" i="16"/>
  <c r="AA46" i="16"/>
  <c r="Z46" i="16"/>
  <c r="X46" i="16"/>
  <c r="A46" i="16"/>
  <c r="AC45" i="16"/>
  <c r="AA45" i="16"/>
  <c r="Z45" i="16"/>
  <c r="X45" i="16"/>
  <c r="A45" i="16"/>
  <c r="AC44" i="16"/>
  <c r="AA44" i="16"/>
  <c r="Z44" i="16"/>
  <c r="X44" i="16"/>
  <c r="A44" i="16"/>
  <c r="AC43" i="16"/>
  <c r="AA43" i="16"/>
  <c r="Z43" i="16"/>
  <c r="X43" i="16"/>
  <c r="A43" i="16"/>
  <c r="AC42" i="16"/>
  <c r="AA42" i="16"/>
  <c r="Z42" i="16"/>
  <c r="X42" i="16"/>
  <c r="A42" i="16"/>
  <c r="AC41" i="16"/>
  <c r="AA41" i="16"/>
  <c r="Z41" i="16"/>
  <c r="X41" i="16"/>
  <c r="A41" i="16"/>
  <c r="AC40" i="16"/>
  <c r="AA40" i="16"/>
  <c r="Z40" i="16"/>
  <c r="X40" i="16"/>
  <c r="A40" i="16"/>
  <c r="AC39" i="16"/>
  <c r="AA39" i="16"/>
  <c r="Z39" i="16"/>
  <c r="X39" i="16"/>
  <c r="A39" i="16"/>
  <c r="AC38" i="16"/>
  <c r="AA38" i="16"/>
  <c r="Z38" i="16"/>
  <c r="X38" i="16"/>
  <c r="A38" i="16"/>
  <c r="AC37" i="16"/>
  <c r="AA37" i="16"/>
  <c r="Z37" i="16"/>
  <c r="X37" i="16"/>
  <c r="A37" i="16"/>
  <c r="AC36" i="16"/>
  <c r="AA36" i="16"/>
  <c r="Z36" i="16"/>
  <c r="X36" i="16"/>
  <c r="A36" i="16"/>
  <c r="AC35" i="16"/>
  <c r="AA35" i="16"/>
  <c r="Z35" i="16"/>
  <c r="X35" i="16"/>
  <c r="A35" i="16"/>
  <c r="AC34" i="16"/>
  <c r="AA34" i="16"/>
  <c r="Z34" i="16"/>
  <c r="X34" i="16"/>
  <c r="A34" i="16"/>
  <c r="AC33" i="16"/>
  <c r="AA33" i="16"/>
  <c r="Z33" i="16"/>
  <c r="X33" i="16"/>
  <c r="A33" i="16"/>
  <c r="AC32" i="16"/>
  <c r="AA32" i="16"/>
  <c r="Z32" i="16"/>
  <c r="X32" i="16"/>
  <c r="A32" i="16"/>
  <c r="AC31" i="16"/>
  <c r="AA31" i="16"/>
  <c r="Z31" i="16"/>
  <c r="X31" i="16"/>
  <c r="A31" i="16"/>
  <c r="AC30" i="16"/>
  <c r="AA30" i="16"/>
  <c r="Z30" i="16"/>
  <c r="X30" i="16"/>
  <c r="A30" i="16"/>
  <c r="AC29" i="16"/>
  <c r="AA29" i="16"/>
  <c r="Z29" i="16"/>
  <c r="X29" i="16"/>
  <c r="A29" i="16"/>
  <c r="AC28" i="16"/>
  <c r="AA28" i="16"/>
  <c r="Z28" i="16"/>
  <c r="X28" i="16"/>
  <c r="A28" i="16"/>
  <c r="AC27" i="16"/>
  <c r="AA27" i="16"/>
  <c r="Z27" i="16"/>
  <c r="X27" i="16"/>
  <c r="A27" i="16"/>
  <c r="AC26" i="16"/>
  <c r="AA26" i="16"/>
  <c r="Z26" i="16"/>
  <c r="X26" i="16"/>
  <c r="A26" i="16"/>
  <c r="AC25" i="16"/>
  <c r="AA25" i="16"/>
  <c r="Z25" i="16"/>
  <c r="X25" i="16"/>
  <c r="A25" i="16"/>
  <c r="AC24" i="16"/>
  <c r="AA24" i="16"/>
  <c r="Z24" i="16"/>
  <c r="X24" i="16"/>
  <c r="A24" i="16"/>
  <c r="AC23" i="16"/>
  <c r="AA23" i="16"/>
  <c r="Z23" i="16"/>
  <c r="X23" i="16"/>
  <c r="A23" i="16"/>
  <c r="AC22" i="16"/>
  <c r="AA22" i="16"/>
  <c r="Z22" i="16"/>
  <c r="X22" i="16"/>
  <c r="A22" i="16"/>
  <c r="AC21" i="16"/>
  <c r="AA21" i="16"/>
  <c r="Z21" i="16"/>
  <c r="X21" i="16"/>
  <c r="A21" i="16"/>
  <c r="AC20" i="16"/>
  <c r="AA20" i="16"/>
  <c r="Z20" i="16"/>
  <c r="X20" i="16"/>
  <c r="A20" i="16"/>
  <c r="AC19" i="16"/>
  <c r="AA19" i="16"/>
  <c r="Z19" i="16"/>
  <c r="X19" i="16"/>
  <c r="A19" i="16"/>
  <c r="AC18" i="16"/>
  <c r="AA18" i="16"/>
  <c r="Z18" i="16"/>
  <c r="X18" i="16"/>
  <c r="A18" i="16"/>
  <c r="AC17" i="16"/>
  <c r="AA17" i="16"/>
  <c r="Z17" i="16"/>
  <c r="X17" i="16"/>
  <c r="A17" i="16"/>
  <c r="AC16" i="16"/>
  <c r="AA16" i="16"/>
  <c r="Z16" i="16"/>
  <c r="X16" i="16"/>
  <c r="A16" i="16"/>
  <c r="AC15" i="16"/>
  <c r="AA15" i="16"/>
  <c r="Z15" i="16"/>
  <c r="X15" i="16"/>
  <c r="A15" i="16"/>
  <c r="AC14" i="16"/>
  <c r="AA14" i="16"/>
  <c r="Z14" i="16"/>
  <c r="X14" i="16"/>
  <c r="A14" i="16"/>
  <c r="AC13" i="16"/>
  <c r="AA13" i="16"/>
  <c r="Z13" i="16"/>
  <c r="X13" i="16"/>
  <c r="A13" i="16"/>
  <c r="AC12" i="16"/>
  <c r="AA12" i="16"/>
  <c r="Z12" i="16"/>
  <c r="X12" i="16"/>
  <c r="A12" i="16"/>
  <c r="AC11" i="16"/>
  <c r="AA11" i="16"/>
  <c r="Z11" i="16"/>
  <c r="X11" i="16"/>
  <c r="A11" i="16"/>
  <c r="AC10" i="16"/>
  <c r="AA10" i="16"/>
  <c r="Z10" i="16"/>
  <c r="Y10" i="16" s="1"/>
  <c r="G11" i="16" s="1"/>
  <c r="X10" i="16"/>
  <c r="G10" i="16"/>
  <c r="A10" i="16"/>
  <c r="AC9" i="16"/>
  <c r="K9" i="16"/>
  <c r="A9" i="16"/>
  <c r="Y11" i="16" l="1"/>
  <c r="G12" i="16" l="1"/>
  <c r="Y12" i="16"/>
  <c r="G13" i="16" l="1"/>
  <c r="Y13" i="16"/>
  <c r="G14" i="16" l="1"/>
  <c r="Y14" i="16"/>
  <c r="G15" i="16" l="1"/>
  <c r="Y15" i="16"/>
  <c r="G16" i="16" l="1"/>
  <c r="Y16" i="16"/>
  <c r="G17" i="16" l="1"/>
  <c r="Y17" i="16"/>
  <c r="G18" i="16" l="1"/>
  <c r="Y18" i="16"/>
  <c r="G19" i="16" l="1"/>
  <c r="Y19" i="16"/>
  <c r="G20" i="16" l="1"/>
  <c r="Y20" i="16"/>
  <c r="G21" i="16" l="1"/>
  <c r="Y21" i="16"/>
  <c r="G22" i="16" l="1"/>
  <c r="Y22" i="16"/>
  <c r="G23" i="16" l="1"/>
  <c r="Y23" i="16"/>
  <c r="G24" i="16" l="1"/>
  <c r="Y24" i="16"/>
  <c r="G25" i="16" l="1"/>
  <c r="Y25" i="16"/>
  <c r="G26" i="16" l="1"/>
  <c r="Y26" i="16"/>
  <c r="G27" i="16" l="1"/>
  <c r="Y27" i="16"/>
  <c r="G28" i="16" l="1"/>
  <c r="Y28" i="16"/>
  <c r="G29" i="16" l="1"/>
  <c r="Y29" i="16"/>
  <c r="G30" i="16" l="1"/>
  <c r="Y30" i="16"/>
  <c r="G31" i="16" l="1"/>
  <c r="Y31" i="16"/>
  <c r="Y32" i="16" l="1"/>
  <c r="G32" i="16"/>
  <c r="Y33" i="16" l="1"/>
  <c r="G33" i="16"/>
  <c r="Y34" i="16" l="1"/>
  <c r="G34" i="16"/>
  <c r="Y35" i="16" l="1"/>
  <c r="G35" i="16"/>
  <c r="Y36" i="16" l="1"/>
  <c r="G36" i="16"/>
  <c r="Y37" i="16" l="1"/>
  <c r="G37" i="16"/>
  <c r="Y38" i="16" l="1"/>
  <c r="G38" i="16"/>
  <c r="Y39" i="16" l="1"/>
  <c r="G39" i="16"/>
  <c r="Y40" i="16" l="1"/>
  <c r="G40" i="16"/>
  <c r="Y41" i="16" l="1"/>
  <c r="G41" i="16"/>
  <c r="Y42" i="16" l="1"/>
  <c r="G42" i="16"/>
  <c r="Y43" i="16" l="1"/>
  <c r="G43" i="16"/>
  <c r="G44" i="16" l="1"/>
  <c r="Y44" i="16"/>
  <c r="G45" i="16" l="1"/>
  <c r="Y45" i="16"/>
  <c r="G46" i="16" l="1"/>
  <c r="Y46" i="16"/>
  <c r="G47" i="16" l="1"/>
  <c r="Y47" i="16"/>
  <c r="G48" i="16" l="1"/>
  <c r="Y48" i="16"/>
  <c r="G49" i="16" l="1"/>
  <c r="Y49" i="16"/>
  <c r="G50" i="16" l="1"/>
  <c r="Y50" i="16"/>
  <c r="G51" i="16" l="1"/>
  <c r="Y51" i="16"/>
  <c r="G52" i="16" l="1"/>
  <c r="Y52" i="16"/>
  <c r="G53" i="16" l="1"/>
  <c r="Y53" i="16"/>
  <c r="G54" i="16" l="1"/>
  <c r="Y54" i="16"/>
  <c r="G55" i="16" l="1"/>
  <c r="Y55" i="16"/>
  <c r="G56" i="16" l="1"/>
  <c r="Y56" i="16"/>
  <c r="G57" i="16" l="1"/>
  <c r="Y57" i="16"/>
  <c r="G58" i="16" l="1"/>
  <c r="Y58" i="16"/>
  <c r="G59" i="16" l="1"/>
  <c r="Y59" i="16"/>
  <c r="G60" i="16" l="1"/>
  <c r="Y60" i="16"/>
  <c r="G61" i="16" l="1"/>
  <c r="Y61" i="16"/>
  <c r="G62" i="16" l="1"/>
  <c r="Y62" i="16"/>
  <c r="G63" i="16" l="1"/>
  <c r="Y63" i="16"/>
  <c r="G64" i="16" l="1"/>
  <c r="Y64" i="16"/>
  <c r="G65" i="16" l="1"/>
  <c r="Y65" i="16"/>
  <c r="G66" i="16" l="1"/>
  <c r="Y66" i="16"/>
  <c r="G67" i="16" l="1"/>
  <c r="Y67" i="16"/>
  <c r="G68" i="16" l="1"/>
  <c r="Y68" i="16"/>
  <c r="G69" i="16" l="1"/>
  <c r="Y69" i="16"/>
  <c r="G70" i="16" l="1"/>
  <c r="Y70" i="16"/>
  <c r="G71" i="16" l="1"/>
  <c r="Y71" i="16"/>
  <c r="G72" i="16" l="1"/>
  <c r="Y72" i="16"/>
  <c r="G73" i="16" l="1"/>
  <c r="Y73" i="16"/>
  <c r="G74" i="16" l="1"/>
  <c r="Y74" i="16"/>
  <c r="G75" i="16" l="1"/>
  <c r="Y75" i="16"/>
  <c r="G76" i="16" l="1"/>
  <c r="Y76" i="16"/>
  <c r="G77" i="16" l="1"/>
  <c r="Y77" i="16"/>
  <c r="G78" i="16" l="1"/>
  <c r="Y78" i="16"/>
  <c r="G79" i="16" l="1"/>
  <c r="Y79" i="16"/>
  <c r="G80" i="16" l="1"/>
  <c r="Y80" i="16"/>
  <c r="G81" i="16" l="1"/>
  <c r="Y81" i="16"/>
  <c r="G82" i="16" l="1"/>
  <c r="Y82" i="16"/>
  <c r="G83" i="16" l="1"/>
  <c r="Y83" i="16"/>
  <c r="G84" i="16" l="1"/>
  <c r="Y84" i="16"/>
  <c r="G85" i="16" l="1"/>
  <c r="Y85" i="16"/>
  <c r="G86" i="16" l="1"/>
  <c r="Y86" i="16"/>
  <c r="G87" i="16" l="1"/>
  <c r="Y87" i="16"/>
  <c r="G88" i="16" l="1"/>
  <c r="Y88" i="16"/>
  <c r="G89" i="16" l="1"/>
  <c r="Y89" i="16"/>
  <c r="G90" i="16" l="1"/>
  <c r="Y90" i="16"/>
  <c r="G91" i="16" l="1"/>
  <c r="Y91" i="16"/>
  <c r="G92" i="16" l="1"/>
  <c r="Y92" i="16"/>
  <c r="G93" i="16" l="1"/>
  <c r="Y93" i="16"/>
  <c r="G94" i="16" l="1"/>
  <c r="Y94" i="16"/>
  <c r="G95" i="16" l="1"/>
  <c r="Y95" i="16"/>
  <c r="G96" i="16" l="1"/>
  <c r="Y96" i="16"/>
  <c r="G97" i="16" l="1"/>
  <c r="Y97" i="16"/>
  <c r="G98" i="16" l="1"/>
  <c r="Y98" i="16"/>
  <c r="G99" i="16" l="1"/>
  <c r="Y99" i="16"/>
  <c r="G100" i="16" l="1"/>
  <c r="Y100" i="16"/>
  <c r="G101" i="16" l="1"/>
  <c r="Y101" i="16"/>
  <c r="G102" i="16" l="1"/>
  <c r="Y102" i="16"/>
  <c r="G103" i="16" l="1"/>
  <c r="Y103" i="16"/>
  <c r="G104" i="16" l="1"/>
  <c r="Y104" i="16"/>
  <c r="Y105" i="16" l="1"/>
  <c r="G105" i="16"/>
  <c r="Y106" i="16" l="1"/>
  <c r="G106" i="16"/>
  <c r="Y107" i="16" l="1"/>
  <c r="G107" i="16"/>
  <c r="Y108" i="16" l="1"/>
  <c r="G108" i="16"/>
  <c r="Y109" i="16" l="1"/>
  <c r="G109" i="16"/>
  <c r="Y110" i="16" l="1"/>
  <c r="G110" i="16"/>
  <c r="Y111" i="16" l="1"/>
  <c r="G111" i="16"/>
  <c r="Y112" i="16" l="1"/>
  <c r="G112" i="16"/>
  <c r="Y113" i="16" l="1"/>
  <c r="G113" i="16"/>
  <c r="Y114" i="16" l="1"/>
  <c r="G114" i="16"/>
  <c r="Y115" i="16" l="1"/>
  <c r="G115" i="16"/>
  <c r="Y116" i="16" l="1"/>
  <c r="G116" i="16"/>
  <c r="Y117" i="16" l="1"/>
  <c r="G117" i="16"/>
  <c r="Y118" i="16" l="1"/>
  <c r="G118" i="16"/>
  <c r="Y119" i="16" l="1"/>
  <c r="G119" i="16"/>
  <c r="Y120" i="16" l="1"/>
  <c r="G120" i="16"/>
  <c r="G121" i="16" l="1"/>
  <c r="Y121" i="16"/>
  <c r="G122" i="16" l="1"/>
  <c r="Y122" i="16"/>
  <c r="G123" i="16" l="1"/>
  <c r="Y123" i="16"/>
  <c r="G124" i="16" l="1"/>
  <c r="Y124" i="16"/>
  <c r="G125" i="16" l="1"/>
  <c r="Y125" i="16"/>
  <c r="Y126" i="16" l="1"/>
  <c r="G126" i="16"/>
  <c r="Y127" i="16" l="1"/>
  <c r="G127" i="16"/>
  <c r="Y128" i="16" l="1"/>
  <c r="G128" i="16"/>
  <c r="Y129" i="16" l="1"/>
  <c r="G129" i="16"/>
  <c r="Y130" i="16" l="1"/>
  <c r="G130" i="16"/>
  <c r="Y131" i="16" l="1"/>
  <c r="G131" i="16"/>
  <c r="Y132" i="16" l="1"/>
  <c r="G132" i="16"/>
  <c r="Y133" i="16" l="1"/>
  <c r="G133" i="16"/>
  <c r="Y134" i="16" l="1"/>
  <c r="G134" i="16"/>
  <c r="Y135" i="16" l="1"/>
  <c r="G135" i="16"/>
  <c r="Y136" i="16" l="1"/>
  <c r="G136" i="16"/>
  <c r="Y137" i="16" l="1"/>
  <c r="G137" i="16"/>
  <c r="Y138" i="16" l="1"/>
  <c r="G138" i="16"/>
  <c r="Y139" i="16" l="1"/>
  <c r="G139" i="16"/>
  <c r="Y140" i="16" l="1"/>
  <c r="G140" i="16"/>
  <c r="Y141" i="16" l="1"/>
  <c r="G141" i="16"/>
  <c r="Y142" i="16" l="1"/>
  <c r="G142" i="16"/>
  <c r="Y143" i="16" l="1"/>
  <c r="G143" i="16"/>
  <c r="Y144" i="16" l="1"/>
  <c r="G144" i="16"/>
  <c r="Y145" i="16" l="1"/>
  <c r="G145" i="16"/>
  <c r="Y146" i="16" l="1"/>
  <c r="G146" i="16"/>
  <c r="Y147" i="16" l="1"/>
  <c r="G147" i="16"/>
  <c r="Y148" i="16" l="1"/>
  <c r="G148" i="16"/>
  <c r="Y149" i="16" l="1"/>
  <c r="G149" i="16"/>
  <c r="Y150" i="16" l="1"/>
  <c r="G150" i="16"/>
  <c r="Y151" i="16" l="1"/>
  <c r="G151" i="16"/>
  <c r="Y152" i="16" l="1"/>
  <c r="G152" i="16"/>
  <c r="Y153" i="16" l="1"/>
  <c r="G153" i="16"/>
  <c r="Y154" i="16" l="1"/>
  <c r="G154" i="16"/>
  <c r="Y155" i="16" l="1"/>
  <c r="G155" i="16"/>
  <c r="Y156" i="16" l="1"/>
  <c r="G156" i="16"/>
  <c r="Y157" i="16" l="1"/>
  <c r="G157" i="16"/>
  <c r="Y158" i="16" l="1"/>
  <c r="G158" i="16"/>
  <c r="Y159" i="16" l="1"/>
  <c r="G159" i="16"/>
  <c r="Y160" i="16" l="1"/>
  <c r="G160" i="16"/>
  <c r="Y161" i="16" l="1"/>
  <c r="G161" i="16"/>
  <c r="Y162" i="16" l="1"/>
  <c r="G162" i="16"/>
  <c r="Y163" i="16" l="1"/>
  <c r="G163" i="16"/>
  <c r="Y164" i="16" l="1"/>
  <c r="G164" i="16"/>
  <c r="Y165" i="16" l="1"/>
  <c r="G165" i="16"/>
  <c r="Y166" i="16" l="1"/>
  <c r="G166" i="16"/>
  <c r="Y167" i="16" l="1"/>
  <c r="G167" i="16"/>
  <c r="Y168" i="16" l="1"/>
  <c r="G168" i="16"/>
  <c r="Y169" i="16" l="1"/>
  <c r="G169" i="16"/>
  <c r="Y170" i="16" l="1"/>
  <c r="G170" i="16"/>
  <c r="Y171" i="16" l="1"/>
  <c r="G171" i="16"/>
  <c r="Y172" i="16" l="1"/>
  <c r="G172" i="16"/>
  <c r="Y173" i="16" l="1"/>
  <c r="G173" i="16"/>
  <c r="Y174" i="16" l="1"/>
  <c r="G174" i="16"/>
  <c r="Y175" i="16" l="1"/>
  <c r="G175" i="16"/>
  <c r="Y176" i="16" l="1"/>
  <c r="G176" i="16"/>
  <c r="Y177" i="16" l="1"/>
  <c r="G177" i="16"/>
  <c r="Y178" i="16" l="1"/>
  <c r="G178" i="16"/>
  <c r="Y179" i="16" l="1"/>
  <c r="G179" i="16"/>
  <c r="Y180" i="16" l="1"/>
  <c r="G180" i="16"/>
  <c r="Y181" i="16" l="1"/>
  <c r="G181" i="16"/>
  <c r="Y182" i="16" l="1"/>
  <c r="G182" i="16"/>
  <c r="Y183" i="16" l="1"/>
  <c r="G183" i="16"/>
  <c r="Y184" i="16" l="1"/>
  <c r="G184" i="16"/>
  <c r="Y185" i="16" l="1"/>
  <c r="G185" i="16"/>
  <c r="Y186" i="16" l="1"/>
  <c r="G186" i="16"/>
  <c r="Y187" i="16" l="1"/>
  <c r="G187" i="16"/>
  <c r="Y188" i="16" l="1"/>
  <c r="G188" i="16"/>
  <c r="A102" i="2"/>
  <c r="Y189" i="16" l="1"/>
  <c r="G189" i="16"/>
  <c r="Y190" i="16" l="1"/>
  <c r="G190" i="16"/>
  <c r="AF45" i="4"/>
  <c r="AF44" i="4"/>
  <c r="AF43" i="4"/>
  <c r="AF42" i="4"/>
  <c r="AF41" i="4"/>
  <c r="AF40" i="4"/>
  <c r="AF39" i="4"/>
  <c r="AF38" i="4"/>
  <c r="AF37" i="4"/>
  <c r="AF36" i="4"/>
  <c r="AF35" i="4"/>
  <c r="AF34" i="4"/>
  <c r="AF33" i="4"/>
  <c r="AF32" i="4"/>
  <c r="AF31" i="4"/>
  <c r="AF30" i="4"/>
  <c r="AF29" i="4"/>
  <c r="AF28" i="4"/>
  <c r="AF27" i="4"/>
  <c r="AF26" i="4"/>
  <c r="AF25" i="4"/>
  <c r="AF24" i="4"/>
  <c r="AF23" i="4"/>
  <c r="AF22" i="4"/>
  <c r="AF21" i="4"/>
  <c r="AF20" i="4"/>
  <c r="AF19" i="4"/>
  <c r="AF18" i="4"/>
  <c r="AF17" i="4"/>
  <c r="AF16" i="4"/>
  <c r="AF15" i="4"/>
  <c r="AF14" i="4"/>
  <c r="AF13" i="4"/>
  <c r="AF12" i="4"/>
  <c r="AF11" i="4"/>
  <c r="AF10" i="4"/>
  <c r="AF9" i="4"/>
  <c r="AF8" i="4"/>
  <c r="AF7" i="4"/>
  <c r="AD199" i="11"/>
  <c r="AD198" i="11"/>
  <c r="AD197" i="11"/>
  <c r="AD196" i="11"/>
  <c r="AD195" i="11"/>
  <c r="AD194" i="11"/>
  <c r="AD193" i="11"/>
  <c r="AD192" i="11"/>
  <c r="AD191" i="11"/>
  <c r="AD190" i="11"/>
  <c r="AD189" i="11"/>
  <c r="AD188" i="11"/>
  <c r="AD187" i="11"/>
  <c r="AD186" i="11"/>
  <c r="AD185" i="11"/>
  <c r="AD184" i="11"/>
  <c r="AD183" i="11"/>
  <c r="AD182" i="11"/>
  <c r="AD181" i="11"/>
  <c r="AD180" i="11"/>
  <c r="AD179" i="11"/>
  <c r="AD178" i="11"/>
  <c r="AD177" i="11"/>
  <c r="AD176" i="11"/>
  <c r="AD175" i="11"/>
  <c r="AD174" i="11"/>
  <c r="AD173" i="11"/>
  <c r="AD172" i="11"/>
  <c r="AD171" i="11"/>
  <c r="AD170" i="11"/>
  <c r="AD169" i="11"/>
  <c r="AD168" i="11"/>
  <c r="AD167" i="11"/>
  <c r="AD166" i="11"/>
  <c r="AD165" i="11"/>
  <c r="AD164" i="11"/>
  <c r="AD163" i="11"/>
  <c r="AD162" i="11"/>
  <c r="AD161" i="11"/>
  <c r="AD160" i="11"/>
  <c r="AD159" i="11"/>
  <c r="AD158" i="11"/>
  <c r="AD157" i="11"/>
  <c r="AD156" i="11"/>
  <c r="AD155" i="11"/>
  <c r="AD154" i="11"/>
  <c r="AD153" i="11"/>
  <c r="AD152" i="11"/>
  <c r="AD151" i="11"/>
  <c r="AD150" i="11"/>
  <c r="AD149" i="11"/>
  <c r="AD148" i="11"/>
  <c r="AD147" i="11"/>
  <c r="AD146" i="11"/>
  <c r="AD145" i="11"/>
  <c r="AD144" i="11"/>
  <c r="AD143" i="11"/>
  <c r="AD142" i="11"/>
  <c r="AD141" i="11"/>
  <c r="AD140" i="11"/>
  <c r="AD139" i="11"/>
  <c r="AD138" i="11"/>
  <c r="AD137" i="11"/>
  <c r="AD136" i="11"/>
  <c r="AD135" i="11"/>
  <c r="AD134" i="11"/>
  <c r="AD133" i="11"/>
  <c r="AD132" i="11"/>
  <c r="AD131" i="11"/>
  <c r="AD130" i="11"/>
  <c r="AD129" i="11"/>
  <c r="AD128" i="11"/>
  <c r="AD127" i="11"/>
  <c r="AD126" i="11"/>
  <c r="AD125" i="11"/>
  <c r="AD124" i="11"/>
  <c r="AD123" i="11"/>
  <c r="AD122" i="11"/>
  <c r="AD121" i="11"/>
  <c r="AD120" i="11"/>
  <c r="AD119" i="11"/>
  <c r="AD118" i="11"/>
  <c r="AD117" i="11"/>
  <c r="AD116" i="11"/>
  <c r="AD115" i="11"/>
  <c r="AD114" i="11"/>
  <c r="AD113" i="11"/>
  <c r="AD112" i="11"/>
  <c r="AD111" i="11"/>
  <c r="AD110" i="11"/>
  <c r="AD109" i="11"/>
  <c r="AD108" i="11"/>
  <c r="AD107" i="11"/>
  <c r="AD106" i="11"/>
  <c r="AD105" i="11"/>
  <c r="AD104" i="11"/>
  <c r="AD103" i="11"/>
  <c r="AD102" i="11"/>
  <c r="AD101" i="11"/>
  <c r="AD100" i="11"/>
  <c r="AD99" i="11"/>
  <c r="AD98" i="11"/>
  <c r="AD97" i="11"/>
  <c r="AD96" i="11"/>
  <c r="AD95" i="11"/>
  <c r="AD94" i="11"/>
  <c r="AD93" i="11"/>
  <c r="AD92" i="11"/>
  <c r="AD91" i="11"/>
  <c r="AD90" i="11"/>
  <c r="AD89" i="11"/>
  <c r="AD88" i="11"/>
  <c r="AD87" i="11"/>
  <c r="AD86" i="11"/>
  <c r="AD85" i="11"/>
  <c r="AD84" i="11"/>
  <c r="AD83" i="11"/>
  <c r="AD82" i="11"/>
  <c r="AD81" i="11"/>
  <c r="AD80" i="11"/>
  <c r="AD79" i="11"/>
  <c r="AD78" i="11"/>
  <c r="AD77" i="11"/>
  <c r="AD76" i="11"/>
  <c r="AD75" i="11"/>
  <c r="AD74" i="11"/>
  <c r="AD73" i="11"/>
  <c r="AD72" i="11"/>
  <c r="AD71" i="11"/>
  <c r="AD70" i="11"/>
  <c r="AD69" i="11"/>
  <c r="AD68" i="11"/>
  <c r="AD67" i="11"/>
  <c r="AD66" i="11"/>
  <c r="AD65" i="11"/>
  <c r="AD64" i="11"/>
  <c r="AD63" i="11"/>
  <c r="AD62" i="11"/>
  <c r="AD61" i="11"/>
  <c r="AD60" i="11"/>
  <c r="AD59" i="11"/>
  <c r="AD58" i="11"/>
  <c r="AD57" i="11"/>
  <c r="AD56" i="11"/>
  <c r="AD55" i="11"/>
  <c r="AD54" i="11"/>
  <c r="AD53" i="11"/>
  <c r="AD52" i="11"/>
  <c r="AD51" i="11"/>
  <c r="AD50" i="11"/>
  <c r="AD49" i="11"/>
  <c r="AD48" i="11"/>
  <c r="AD47" i="11"/>
  <c r="AD46" i="11"/>
  <c r="AD45" i="11"/>
  <c r="AD44" i="11"/>
  <c r="AD43" i="11"/>
  <c r="AD42" i="11"/>
  <c r="AD41" i="11"/>
  <c r="AD40" i="11"/>
  <c r="AD39" i="11"/>
  <c r="AD38" i="11"/>
  <c r="AD37" i="11"/>
  <c r="AD36" i="11"/>
  <c r="AD35" i="11"/>
  <c r="AD34" i="11"/>
  <c r="AD33" i="11"/>
  <c r="AD32" i="11"/>
  <c r="AD31" i="11"/>
  <c r="AD30" i="11"/>
  <c r="AD29" i="11"/>
  <c r="AD28" i="11"/>
  <c r="AD27" i="11"/>
  <c r="AD26" i="11"/>
  <c r="AD25" i="11"/>
  <c r="AD24" i="11"/>
  <c r="AD23" i="11"/>
  <c r="AD22" i="11"/>
  <c r="AD21" i="11"/>
  <c r="AD20" i="11"/>
  <c r="AD19" i="11"/>
  <c r="AD18" i="11"/>
  <c r="AD17" i="11"/>
  <c r="AD16" i="11"/>
  <c r="AD15" i="11"/>
  <c r="AD14" i="11"/>
  <c r="AD13" i="11"/>
  <c r="AD12" i="11"/>
  <c r="AD11" i="11"/>
  <c r="AD10" i="11"/>
  <c r="AD9" i="11"/>
  <c r="AD8" i="11"/>
  <c r="AD7" i="11"/>
  <c r="A199" i="11"/>
  <c r="A198" i="11"/>
  <c r="A197" i="11"/>
  <c r="A196" i="11"/>
  <c r="A195" i="11"/>
  <c r="A194" i="11"/>
  <c r="A193" i="11"/>
  <c r="A192" i="11"/>
  <c r="A191" i="11"/>
  <c r="A190" i="11"/>
  <c r="A189" i="11"/>
  <c r="A188" i="11"/>
  <c r="A187" i="11"/>
  <c r="A186" i="11"/>
  <c r="A185" i="11"/>
  <c r="A184" i="11"/>
  <c r="A183" i="11"/>
  <c r="A182" i="11"/>
  <c r="A181" i="11"/>
  <c r="A180" i="11"/>
  <c r="A179" i="11"/>
  <c r="A178" i="11"/>
  <c r="A177" i="11"/>
  <c r="A176" i="11"/>
  <c r="A175" i="11"/>
  <c r="A174" i="11"/>
  <c r="A173" i="11"/>
  <c r="A172" i="11"/>
  <c r="A171" i="11"/>
  <c r="A170" i="11"/>
  <c r="A169" i="11"/>
  <c r="A168" i="11"/>
  <c r="A167" i="11"/>
  <c r="A166" i="11"/>
  <c r="A165" i="11"/>
  <c r="A164" i="11"/>
  <c r="A163" i="11"/>
  <c r="A162" i="11"/>
  <c r="A161" i="11"/>
  <c r="A160" i="11"/>
  <c r="A159" i="11"/>
  <c r="A158" i="11"/>
  <c r="A157" i="11"/>
  <c r="A156" i="11"/>
  <c r="A155" i="11"/>
  <c r="A154" i="11"/>
  <c r="A153" i="11"/>
  <c r="A152" i="11"/>
  <c r="A151" i="11"/>
  <c r="A150" i="11"/>
  <c r="A149" i="11"/>
  <c r="A148" i="11"/>
  <c r="A147" i="11"/>
  <c r="A146" i="11"/>
  <c r="A145" i="11"/>
  <c r="A144" i="11"/>
  <c r="A143" i="11"/>
  <c r="A142" i="11"/>
  <c r="A141" i="11"/>
  <c r="A140" i="11"/>
  <c r="A139" i="11"/>
  <c r="A138" i="11"/>
  <c r="A137" i="11"/>
  <c r="A136" i="11"/>
  <c r="A135" i="11"/>
  <c r="A134" i="11"/>
  <c r="A133" i="11"/>
  <c r="A132" i="11"/>
  <c r="A131" i="11"/>
  <c r="A130" i="11"/>
  <c r="A129" i="11"/>
  <c r="A128" i="11"/>
  <c r="A127" i="11"/>
  <c r="A126" i="11"/>
  <c r="A125" i="11"/>
  <c r="A124" i="11"/>
  <c r="A123" i="11"/>
  <c r="A122" i="11"/>
  <c r="A121" i="11"/>
  <c r="A120" i="11"/>
  <c r="A119" i="11"/>
  <c r="A118" i="11"/>
  <c r="A117" i="11"/>
  <c r="A116" i="11"/>
  <c r="A115" i="11"/>
  <c r="A114" i="11"/>
  <c r="A113" i="11"/>
  <c r="A112" i="11"/>
  <c r="A111" i="11"/>
  <c r="A110" i="11"/>
  <c r="A109" i="11"/>
  <c r="A108" i="11"/>
  <c r="A107" i="11"/>
  <c r="A106" i="11"/>
  <c r="A105" i="11"/>
  <c r="A104" i="11"/>
  <c r="A103" i="11"/>
  <c r="A102" i="11"/>
  <c r="A101" i="11"/>
  <c r="A100" i="11"/>
  <c r="A99" i="11"/>
  <c r="A98" i="11"/>
  <c r="A97" i="11"/>
  <c r="A96" i="11"/>
  <c r="A95" i="11"/>
  <c r="A94" i="11"/>
  <c r="A93" i="11"/>
  <c r="A92" i="11"/>
  <c r="A91" i="11"/>
  <c r="A90" i="11"/>
  <c r="A89" i="11"/>
  <c r="A88" i="11"/>
  <c r="A87" i="11"/>
  <c r="A86" i="11"/>
  <c r="A85" i="11"/>
  <c r="A84" i="11"/>
  <c r="A83" i="11"/>
  <c r="A82" i="11"/>
  <c r="A81" i="11"/>
  <c r="A80" i="11"/>
  <c r="A79" i="11"/>
  <c r="A78" i="11"/>
  <c r="A77" i="11"/>
  <c r="A76" i="11"/>
  <c r="A75" i="11"/>
  <c r="A74" i="11"/>
  <c r="A73" i="11"/>
  <c r="A72" i="11"/>
  <c r="A71" i="11"/>
  <c r="A70" i="11"/>
  <c r="A69" i="11"/>
  <c r="A68" i="11"/>
  <c r="A67" i="11"/>
  <c r="A66" i="11"/>
  <c r="A65" i="11"/>
  <c r="A64" i="11"/>
  <c r="A63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A50" i="11"/>
  <c r="A49" i="11"/>
  <c r="A48" i="11"/>
  <c r="A47" i="11"/>
  <c r="A46" i="11"/>
  <c r="A45" i="11"/>
  <c r="A44" i="11"/>
  <c r="A43" i="11"/>
  <c r="A42" i="11"/>
  <c r="A41" i="11"/>
  <c r="A40" i="1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D7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32" i="8"/>
  <c r="AD31" i="8"/>
  <c r="AD30" i="8"/>
  <c r="AD29" i="8"/>
  <c r="AD28" i="8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1" i="8"/>
  <c r="AD10" i="8"/>
  <c r="AD9" i="8"/>
  <c r="AD8" i="8"/>
  <c r="AD7" i="8"/>
  <c r="AD46" i="4"/>
  <c r="AD45" i="4"/>
  <c r="AD44" i="4"/>
  <c r="AD43" i="4"/>
  <c r="AD42" i="4"/>
  <c r="AD41" i="4"/>
  <c r="AD40" i="4"/>
  <c r="AD39" i="4"/>
  <c r="AD38" i="4"/>
  <c r="AD37" i="4"/>
  <c r="AD36" i="4"/>
  <c r="AD35" i="4"/>
  <c r="AD34" i="4"/>
  <c r="AD33" i="4"/>
  <c r="AD32" i="4"/>
  <c r="AD31" i="4"/>
  <c r="AD30" i="4"/>
  <c r="AD29" i="4"/>
  <c r="AD28" i="4"/>
  <c r="AD27" i="4"/>
  <c r="AD26" i="4"/>
  <c r="AD25" i="4"/>
  <c r="AD24" i="4"/>
  <c r="AD23" i="4"/>
  <c r="AD22" i="4"/>
  <c r="AD21" i="4"/>
  <c r="AD20" i="4"/>
  <c r="AD19" i="4"/>
  <c r="AD18" i="4"/>
  <c r="AD17" i="4"/>
  <c r="AD16" i="4"/>
  <c r="AD15" i="4"/>
  <c r="AD14" i="4"/>
  <c r="AD13" i="4"/>
  <c r="AD12" i="4"/>
  <c r="AD11" i="4"/>
  <c r="AD10" i="4"/>
  <c r="AD9" i="4"/>
  <c r="AD8" i="4"/>
  <c r="AD7" i="4"/>
  <c r="AD199" i="2"/>
  <c r="AD198" i="2"/>
  <c r="AD197" i="2"/>
  <c r="AD196" i="2"/>
  <c r="AD195" i="2"/>
  <c r="AD194" i="2"/>
  <c r="AD193" i="2"/>
  <c r="AD192" i="2"/>
  <c r="AD191" i="2"/>
  <c r="AD190" i="2"/>
  <c r="AD189" i="2"/>
  <c r="AD188" i="2"/>
  <c r="AD187" i="2"/>
  <c r="AD186" i="2"/>
  <c r="AD185" i="2"/>
  <c r="AD184" i="2"/>
  <c r="AD183" i="2"/>
  <c r="AD182" i="2"/>
  <c r="AD181" i="2"/>
  <c r="AD180" i="2"/>
  <c r="AD179" i="2"/>
  <c r="AD178" i="2"/>
  <c r="AD177" i="2"/>
  <c r="AD176" i="2"/>
  <c r="AD175" i="2"/>
  <c r="AD174" i="2"/>
  <c r="AD173" i="2"/>
  <c r="AD172" i="2"/>
  <c r="AD171" i="2"/>
  <c r="AD170" i="2"/>
  <c r="AD169" i="2"/>
  <c r="AD168" i="2"/>
  <c r="AD167" i="2"/>
  <c r="AD166" i="2"/>
  <c r="AD165" i="2"/>
  <c r="AD164" i="2"/>
  <c r="AD163" i="2"/>
  <c r="AD162" i="2"/>
  <c r="AD161" i="2"/>
  <c r="AD160" i="2"/>
  <c r="AD159" i="2"/>
  <c r="AD158" i="2"/>
  <c r="AD157" i="2"/>
  <c r="AD156" i="2"/>
  <c r="AD155" i="2"/>
  <c r="AD154" i="2"/>
  <c r="AD153" i="2"/>
  <c r="AD152" i="2"/>
  <c r="AD151" i="2"/>
  <c r="AD150" i="2"/>
  <c r="AD149" i="2"/>
  <c r="AD148" i="2"/>
  <c r="AD147" i="2"/>
  <c r="AD146" i="2"/>
  <c r="AD145" i="2"/>
  <c r="AD144" i="2"/>
  <c r="AD143" i="2"/>
  <c r="AD142" i="2"/>
  <c r="AD141" i="2"/>
  <c r="AD140" i="2"/>
  <c r="AD139" i="2"/>
  <c r="AD138" i="2"/>
  <c r="AD137" i="2"/>
  <c r="AD136" i="2"/>
  <c r="AD135" i="2"/>
  <c r="AD134" i="2"/>
  <c r="AD133" i="2"/>
  <c r="AD132" i="2"/>
  <c r="AD131" i="2"/>
  <c r="AD130" i="2"/>
  <c r="AD129" i="2"/>
  <c r="AD128" i="2"/>
  <c r="AD127" i="2"/>
  <c r="AD126" i="2"/>
  <c r="AD125" i="2"/>
  <c r="AD124" i="2"/>
  <c r="AD123" i="2"/>
  <c r="AD122" i="2"/>
  <c r="AD121" i="2"/>
  <c r="AD120" i="2"/>
  <c r="AD119" i="2"/>
  <c r="AD118" i="2"/>
  <c r="AD117" i="2"/>
  <c r="AD116" i="2"/>
  <c r="AD115" i="2"/>
  <c r="AD114" i="2"/>
  <c r="AD113" i="2"/>
  <c r="AD112" i="2"/>
  <c r="AD111" i="2"/>
  <c r="AD110" i="2"/>
  <c r="AD109" i="2"/>
  <c r="AD108" i="2"/>
  <c r="AD107" i="2"/>
  <c r="AD106" i="2"/>
  <c r="AD105" i="2"/>
  <c r="AD104" i="2"/>
  <c r="AD103" i="2"/>
  <c r="AD102" i="2"/>
  <c r="AD101" i="2"/>
  <c r="AD100" i="2"/>
  <c r="AD99" i="2"/>
  <c r="AD98" i="2"/>
  <c r="AD97" i="2"/>
  <c r="AD96" i="2"/>
  <c r="AD95" i="2"/>
  <c r="AD94" i="2"/>
  <c r="AD93" i="2"/>
  <c r="AD92" i="2"/>
  <c r="AD91" i="2"/>
  <c r="AD90" i="2"/>
  <c r="AD89" i="2"/>
  <c r="AD88" i="2"/>
  <c r="AD87" i="2"/>
  <c r="AD86" i="2"/>
  <c r="AD85" i="2"/>
  <c r="AD84" i="2"/>
  <c r="AD83" i="2"/>
  <c r="AD82" i="2"/>
  <c r="AD81" i="2"/>
  <c r="AD80" i="2"/>
  <c r="AD79" i="2"/>
  <c r="AD78" i="2"/>
  <c r="AD77" i="2"/>
  <c r="AD76" i="2"/>
  <c r="AD75" i="2"/>
  <c r="AD74" i="2"/>
  <c r="AD73" i="2"/>
  <c r="AD72" i="2"/>
  <c r="AD71" i="2"/>
  <c r="AD70" i="2"/>
  <c r="AD69" i="2"/>
  <c r="AD68" i="2"/>
  <c r="AD67" i="2"/>
  <c r="AD66" i="2"/>
  <c r="AD65" i="2"/>
  <c r="AD64" i="2"/>
  <c r="AD63" i="2"/>
  <c r="AD62" i="2"/>
  <c r="AD61" i="2"/>
  <c r="AD60" i="2"/>
  <c r="AD59" i="2"/>
  <c r="AD58" i="2"/>
  <c r="AD57" i="2"/>
  <c r="AD56" i="2"/>
  <c r="AD55" i="2"/>
  <c r="AD54" i="2"/>
  <c r="AD53" i="2"/>
  <c r="AD52" i="2"/>
  <c r="AD51" i="2"/>
  <c r="AD50" i="2"/>
  <c r="AD49" i="2"/>
  <c r="AD48" i="2"/>
  <c r="AD47" i="2"/>
  <c r="AD46" i="2"/>
  <c r="AD45" i="2"/>
  <c r="AD44" i="2"/>
  <c r="AD43" i="2"/>
  <c r="AD42" i="2"/>
  <c r="AD41" i="2"/>
  <c r="AD40" i="2"/>
  <c r="AD39" i="2"/>
  <c r="AD38" i="2"/>
  <c r="AD37" i="2"/>
  <c r="AD36" i="2"/>
  <c r="AD35" i="2"/>
  <c r="AD34" i="2"/>
  <c r="AD33" i="2"/>
  <c r="AD32" i="2"/>
  <c r="AD31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Y191" i="16" l="1"/>
  <c r="G191" i="16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Y192" i="16" l="1"/>
  <c r="G192" i="16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Y193" i="16" l="1"/>
  <c r="G193" i="16"/>
  <c r="Y194" i="16" l="1"/>
  <c r="G194" i="16"/>
  <c r="Y195" i="16" l="1"/>
  <c r="G195" i="16"/>
  <c r="Y196" i="16" l="1"/>
  <c r="G196" i="16"/>
  <c r="Y197" i="16" l="1"/>
  <c r="G197" i="16"/>
  <c r="Y198" i="16" l="1"/>
  <c r="G198" i="16"/>
  <c r="Y199" i="16" l="1"/>
  <c r="G199" i="16"/>
  <c r="Y200" i="16" l="1"/>
  <c r="G200" i="16"/>
  <c r="Y201" i="16" l="1"/>
  <c r="G201" i="16"/>
  <c r="Y202" i="16" l="1"/>
  <c r="G202" i="16"/>
  <c r="Y203" i="16" l="1"/>
  <c r="G203" i="16"/>
  <c r="Y204" i="16" l="1"/>
  <c r="G204" i="16"/>
  <c r="Y205" i="16" l="1"/>
  <c r="G205" i="16"/>
  <c r="Y206" i="16" l="1"/>
  <c r="G206" i="16"/>
  <c r="Y207" i="16" l="1"/>
  <c r="G207" i="16"/>
  <c r="Y208" i="16" l="1"/>
  <c r="G208" i="16"/>
  <c r="Y209" i="16" l="1"/>
  <c r="G209" i="16"/>
  <c r="Y210" i="16" l="1"/>
  <c r="G210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渡部 義徳</author>
  </authors>
  <commentList>
    <comment ref="G8" authorId="0" shapeId="0" xr:uid="{246D816B-D508-4337-8C38-7EA2AFE99B54}">
      <text>
        <r>
          <rPr>
            <b/>
            <sz val="9"/>
            <color indexed="81"/>
            <rFont val="MS P ゴシック"/>
            <family val="3"/>
            <charset val="128"/>
          </rPr>
          <t>渡部 義徳:</t>
        </r>
        <r>
          <rPr>
            <sz val="9"/>
            <color indexed="81"/>
            <rFont val="MS P ゴシック"/>
            <family val="3"/>
            <charset val="128"/>
          </rPr>
          <t xml:space="preserve">
csvファイルの項目位置
</t>
        </r>
      </text>
    </comment>
  </commentList>
</comments>
</file>

<file path=xl/sharedStrings.xml><?xml version="1.0" encoding="utf-8"?>
<sst xmlns="http://schemas.openxmlformats.org/spreadsheetml/2006/main" count="6506" uniqueCount="1455">
  <si>
    <t>システム名</t>
  </si>
  <si>
    <t>スキーマ名</t>
    <rPh sb="4" eb="5">
      <t>メイ</t>
    </rPh>
    <phoneticPr fontId="4"/>
  </si>
  <si>
    <t>業務</t>
    <rPh sb="0" eb="2">
      <t>ギョウム</t>
    </rPh>
    <phoneticPr fontId="3"/>
  </si>
  <si>
    <t>インポートファイル名</t>
    <rPh sb="9" eb="10">
      <t>メイ</t>
    </rPh>
    <phoneticPr fontId="3"/>
  </si>
  <si>
    <t>作成者</t>
  </si>
  <si>
    <t>作成日</t>
  </si>
  <si>
    <t>販売</t>
  </si>
  <si>
    <t>渡部</t>
  </si>
  <si>
    <t>物理テーブル名</t>
    <rPh sb="0" eb="2">
      <t>ブツリ</t>
    </rPh>
    <phoneticPr fontId="4"/>
  </si>
  <si>
    <t>論理テーブル名</t>
    <rPh sb="0" eb="2">
      <t>ロンリ</t>
    </rPh>
    <rPh sb="6" eb="7">
      <t>ナ</t>
    </rPh>
    <phoneticPr fontId="4"/>
  </si>
  <si>
    <t>更新者</t>
    <phoneticPr fontId="4"/>
  </si>
  <si>
    <t>更新日</t>
    <phoneticPr fontId="4"/>
  </si>
  <si>
    <t>VKOMST1</t>
  </si>
  <si>
    <t>送り状マスターＮＯ１</t>
  </si>
  <si>
    <t>DD名</t>
    <rPh sb="2" eb="3">
      <t>メイ</t>
    </rPh>
    <phoneticPr fontId="4"/>
  </si>
  <si>
    <t>データセット名</t>
    <rPh sb="6" eb="7">
      <t>メイ</t>
    </rPh>
    <phoneticPr fontId="4"/>
  </si>
  <si>
    <t>INCLUDE名</t>
    <rPh sb="7" eb="8">
      <t>メイ</t>
    </rPh>
    <phoneticPr fontId="4"/>
  </si>
  <si>
    <t>移行用</t>
    <rPh sb="0" eb="2">
      <t>イコウ</t>
    </rPh>
    <rPh sb="2" eb="3">
      <t>ヨウ</t>
    </rPh>
    <phoneticPr fontId="4"/>
  </si>
  <si>
    <t>Char</t>
    <phoneticPr fontId="4"/>
  </si>
  <si>
    <t>VOAD.OKRJYON1.DTMASTER</t>
  </si>
  <si>
    <t>OKRJYON1</t>
  </si>
  <si>
    <t>OKRJYONZ</t>
  </si>
  <si>
    <t>変換前</t>
    <rPh sb="0" eb="2">
      <t>ヘンカン</t>
    </rPh>
    <rPh sb="2" eb="3">
      <t>マエ</t>
    </rPh>
    <phoneticPr fontId="3"/>
  </si>
  <si>
    <t>POSITION</t>
    <phoneticPr fontId="4"/>
  </si>
  <si>
    <t>Nchar</t>
    <phoneticPr fontId="4"/>
  </si>
  <si>
    <t>Decimal</t>
    <phoneticPr fontId="4"/>
  </si>
  <si>
    <t>No.</t>
  </si>
  <si>
    <t>物理名</t>
    <rPh sb="0" eb="2">
      <t>ブツリ</t>
    </rPh>
    <rPh sb="2" eb="3">
      <t>ナ</t>
    </rPh>
    <phoneticPr fontId="4"/>
  </si>
  <si>
    <t>論理名</t>
    <rPh sb="0" eb="2">
      <t>ロンリ</t>
    </rPh>
    <rPh sb="2" eb="3">
      <t>ナ</t>
    </rPh>
    <phoneticPr fontId="4"/>
  </si>
  <si>
    <t>データ型</t>
    <rPh sb="3" eb="4">
      <t>カタ</t>
    </rPh>
    <phoneticPr fontId="4"/>
  </si>
  <si>
    <t>桁数</t>
    <rPh sb="0" eb="1">
      <t>ケタ</t>
    </rPh>
    <rPh sb="1" eb="2">
      <t>スウ</t>
    </rPh>
    <phoneticPr fontId="4"/>
  </si>
  <si>
    <t>小数</t>
    <rPh sb="0" eb="2">
      <t>ショウスウ</t>
    </rPh>
    <phoneticPr fontId="4"/>
  </si>
  <si>
    <t>PS</t>
    <phoneticPr fontId="4"/>
  </si>
  <si>
    <t>UK</t>
    <phoneticPr fontId="4"/>
  </si>
  <si>
    <t>FK</t>
    <phoneticPr fontId="4"/>
  </si>
  <si>
    <t>NULL</t>
    <phoneticPr fontId="4"/>
  </si>
  <si>
    <t>初期値</t>
    <rPh sb="0" eb="3">
      <t>ショキチ</t>
    </rPh>
    <phoneticPr fontId="4"/>
  </si>
  <si>
    <t xml:space="preserve"> 備　　　　　　　　　考</t>
    <phoneticPr fontId="4"/>
  </si>
  <si>
    <t>データ型</t>
    <rPh sb="3" eb="4">
      <t>ガタ</t>
    </rPh>
    <phoneticPr fontId="3"/>
  </si>
  <si>
    <t>桁数</t>
    <rPh sb="0" eb="2">
      <t>ケタスウ</t>
    </rPh>
    <phoneticPr fontId="3"/>
  </si>
  <si>
    <t>少数</t>
    <rPh sb="0" eb="2">
      <t>ショウスウ</t>
    </rPh>
    <phoneticPr fontId="3"/>
  </si>
  <si>
    <t>旧物理テーブル名</t>
    <rPh sb="0" eb="1">
      <t>キュウ</t>
    </rPh>
    <rPh sb="1" eb="3">
      <t>ブツリ</t>
    </rPh>
    <rPh sb="7" eb="8">
      <t>メイ</t>
    </rPh>
    <phoneticPr fontId="4"/>
  </si>
  <si>
    <t>旧物理名</t>
    <rPh sb="0" eb="1">
      <t>キュウ</t>
    </rPh>
    <rPh sb="1" eb="3">
      <t>ブツリ</t>
    </rPh>
    <rPh sb="3" eb="4">
      <t>メイ</t>
    </rPh>
    <phoneticPr fontId="4"/>
  </si>
  <si>
    <t>旧論理名</t>
    <rPh sb="1" eb="3">
      <t>ロンリ</t>
    </rPh>
    <rPh sb="3" eb="4">
      <t>ナ</t>
    </rPh>
    <phoneticPr fontId="4"/>
  </si>
  <si>
    <t>旧属性</t>
    <rPh sb="0" eb="1">
      <t>キュウ</t>
    </rPh>
    <rPh sb="1" eb="3">
      <t>ゾクセイ</t>
    </rPh>
    <phoneticPr fontId="4"/>
  </si>
  <si>
    <t>旧桁数</t>
    <rPh sb="0" eb="1">
      <t>キュウ</t>
    </rPh>
    <rPh sb="1" eb="2">
      <t>ケタ</t>
    </rPh>
    <rPh sb="2" eb="3">
      <t>スウ</t>
    </rPh>
    <phoneticPr fontId="4"/>
  </si>
  <si>
    <t>旧小数</t>
    <rPh sb="0" eb="1">
      <t>キュウ</t>
    </rPh>
    <rPh sb="1" eb="3">
      <t>ショウスウ</t>
    </rPh>
    <phoneticPr fontId="4"/>
  </si>
  <si>
    <t>固定項目識別</t>
    <rPh sb="0" eb="2">
      <t>コテイ</t>
    </rPh>
    <rPh sb="2" eb="4">
      <t>コウモク</t>
    </rPh>
    <rPh sb="4" eb="6">
      <t>シキベツ</t>
    </rPh>
    <phoneticPr fontId="3"/>
  </si>
  <si>
    <t>重複チェック</t>
    <rPh sb="0" eb="2">
      <t>ジュウフク</t>
    </rPh>
    <phoneticPr fontId="3"/>
  </si>
  <si>
    <t>ID</t>
    <phoneticPr fontId="3"/>
  </si>
  <si>
    <t>サロゲートキー</t>
    <phoneticPr fontId="3"/>
  </si>
  <si>
    <t>DECIMAL</t>
    <phoneticPr fontId="3"/>
  </si>
  <si>
    <t>IDは自動採番</t>
    <rPh sb="2" eb="4">
      <t>ジドウ</t>
    </rPh>
    <rPh sb="4" eb="6">
      <t>サイバン</t>
    </rPh>
    <phoneticPr fontId="3"/>
  </si>
  <si>
    <t>固定項目</t>
    <rPh sb="0" eb="2">
      <t>コテイ</t>
    </rPh>
    <rPh sb="2" eb="4">
      <t>コウモク</t>
    </rPh>
    <phoneticPr fontId="3"/>
  </si>
  <si>
    <t>KOKROKNO</t>
  </si>
  <si>
    <t>送り状ＮＯ</t>
  </si>
  <si>
    <t>NCHAR</t>
  </si>
  <si>
    <t>KOKRTYPE</t>
  </si>
  <si>
    <t>送り状の種類</t>
  </si>
  <si>
    <t>KOKRRECT</t>
  </si>
  <si>
    <t>レコードタイプ</t>
  </si>
  <si>
    <t>KOKRMTCK</t>
  </si>
  <si>
    <t>元払着払区分</t>
  </si>
  <si>
    <t>KOKRUNKI</t>
  </si>
  <si>
    <t>運賃計算</t>
  </si>
  <si>
    <t>KOKRGAMN</t>
  </si>
  <si>
    <t>入力画面ＮＯ</t>
  </si>
  <si>
    <t>運賃集約区分</t>
  </si>
  <si>
    <t>0:対象外1:該当</t>
  </si>
  <si>
    <t>検品区分</t>
  </si>
  <si>
    <t>KOKRNGKB</t>
  </si>
  <si>
    <t>入力画面区分</t>
  </si>
  <si>
    <t>入力画面ＰＧＭ毎の区分</t>
  </si>
  <si>
    <t>KOKRHCCD</t>
  </si>
  <si>
    <t>荷送人　発地コード</t>
  </si>
  <si>
    <t>KOKRCOCD</t>
  </si>
  <si>
    <t>荷送人　顧客コード</t>
  </si>
  <si>
    <t>KOKRCKCD</t>
  </si>
  <si>
    <t>荷受人　着地コード</t>
  </si>
  <si>
    <t>KOKRPOST</t>
  </si>
  <si>
    <t>荷受人　郵便番号</t>
  </si>
  <si>
    <t>KOKRKNAM</t>
  </si>
  <si>
    <t>荷受人　氏名（カナ）</t>
  </si>
  <si>
    <t>半角カナ</t>
  </si>
  <si>
    <t>KOKRTELE</t>
  </si>
  <si>
    <t>荷受人　ＴＥＬ－ＮＯ</t>
  </si>
  <si>
    <t>KOKRKOSU</t>
  </si>
  <si>
    <t>個数</t>
  </si>
  <si>
    <t>DECIMAL</t>
  </si>
  <si>
    <t>KOKRKIRO</t>
  </si>
  <si>
    <t>重量（ＫＧ）</t>
  </si>
  <si>
    <t>KOKRUNCI</t>
  </si>
  <si>
    <t>未収　運賃</t>
  </si>
  <si>
    <t>KOKRRYOK</t>
  </si>
  <si>
    <t>未収　料金</t>
  </si>
  <si>
    <t>KOKRKBUN</t>
  </si>
  <si>
    <t>未収運賃　割増区分</t>
  </si>
  <si>
    <t>KOKRRITU</t>
  </si>
  <si>
    <t>未収運賃　割増率</t>
  </si>
  <si>
    <t>KOKRATAT</t>
  </si>
  <si>
    <t>預り金　立替金</t>
  </si>
  <si>
    <t>KOKRASHU</t>
  </si>
  <si>
    <t>預り金　保険種類</t>
  </si>
  <si>
    <t>KOKRAKIN</t>
  </si>
  <si>
    <t>預り金　保険金額（万円）</t>
  </si>
  <si>
    <t>KOKRARYO</t>
  </si>
  <si>
    <t>預り金　保険料金（円）</t>
  </si>
  <si>
    <t>KOKRBUGA</t>
  </si>
  <si>
    <t>歩引額</t>
  </si>
  <si>
    <t>KOKRDKBN</t>
  </si>
  <si>
    <t>代引　形態区分</t>
  </si>
  <si>
    <t>KOKRDAAT</t>
  </si>
  <si>
    <t>代引金額　頭金（代引金額）</t>
  </si>
  <si>
    <t>KOKRRONE</t>
  </si>
  <si>
    <t>消費税</t>
  </si>
  <si>
    <t>KOKRSOKN</t>
  </si>
  <si>
    <t>代引手数料　総額</t>
  </si>
  <si>
    <t>KOKRKESH</t>
  </si>
  <si>
    <t>代引手数料　経費支払分</t>
  </si>
  <si>
    <t>KOKRIJYO</t>
  </si>
  <si>
    <t>履歴　異常形態</t>
  </si>
  <si>
    <t>KOKRTUKE</t>
  </si>
  <si>
    <t>履歴　付替成立</t>
  </si>
  <si>
    <t>KOKRJURY</t>
  </si>
  <si>
    <t>履歴　航空未収区分</t>
  </si>
  <si>
    <t>KOKRDTKO</t>
  </si>
  <si>
    <t>履歴　データ交換</t>
  </si>
  <si>
    <t>KOKRRNRY</t>
  </si>
  <si>
    <t>追加項目RDHCOK DDHURNRY</t>
  </si>
  <si>
    <t>KOKRSYU1</t>
  </si>
  <si>
    <t>出荷明細区分１</t>
  </si>
  <si>
    <t>追加項目RDHCOK DDHASYU1</t>
  </si>
  <si>
    <t>KOKRSYU2</t>
  </si>
  <si>
    <t>出荷明細区分２</t>
  </si>
  <si>
    <t>追加項目RDHCOK DDHASYU2</t>
  </si>
  <si>
    <t>KOKRDAIH</t>
  </si>
  <si>
    <t>代表顧客コード</t>
  </si>
  <si>
    <t>追加項目RDHCOK DDHCDAIH</t>
  </si>
  <si>
    <t>KOKR3MTN</t>
  </si>
  <si>
    <t>最終扱店（顧客特殊）</t>
  </si>
  <si>
    <t>追加項目RDHCOK DDHC3MTN</t>
  </si>
  <si>
    <t>KOKRATSU</t>
  </si>
  <si>
    <t>受付　扱方</t>
  </si>
  <si>
    <t>KOKRTNCD</t>
  </si>
  <si>
    <t>受付　店所コード</t>
  </si>
  <si>
    <t>KOKRSHAI</t>
  </si>
  <si>
    <t>受付　集配票代表ＮＯ</t>
  </si>
  <si>
    <t>KOKRSHAK</t>
  </si>
  <si>
    <t>受付　集配票子ＮＯ</t>
  </si>
  <si>
    <t>KOKRUJUA</t>
  </si>
  <si>
    <t>受付　従業員Ａ</t>
  </si>
  <si>
    <t>自社以外はスペース</t>
  </si>
  <si>
    <t>KOKRUJUB</t>
  </si>
  <si>
    <t>受付　従業員Ｂ</t>
  </si>
  <si>
    <t>KOKRUYOS</t>
  </si>
  <si>
    <t>受付　傭車・委託会社コード</t>
  </si>
  <si>
    <t>自社・持込はスペース</t>
  </si>
  <si>
    <t>KOKRUSHB</t>
  </si>
  <si>
    <t>受付　車番</t>
  </si>
  <si>
    <t>傭車会社車番は４桁左詰め</t>
  </si>
  <si>
    <t>KOKRUYMD</t>
  </si>
  <si>
    <t>受付　受付日（年月日時分）</t>
  </si>
  <si>
    <t>KOKRTROK</t>
  </si>
  <si>
    <t>受付　センター登録年月日</t>
  </si>
  <si>
    <t>KOKRAKAT</t>
  </si>
  <si>
    <t>配達　扱方</t>
  </si>
  <si>
    <t>KOKRTENC</t>
  </si>
  <si>
    <t>配達　店所コード</t>
  </si>
  <si>
    <t>KOKRDIHY</t>
  </si>
  <si>
    <t>配達　集配表代表ＮＯ</t>
  </si>
  <si>
    <t>KOKRCONO</t>
  </si>
  <si>
    <t>配達　集配表子ＮＯ</t>
  </si>
  <si>
    <t>KOKRHJUA</t>
  </si>
  <si>
    <t>配達　従業員Ａ</t>
  </si>
  <si>
    <t>自社・引取以外はスペース</t>
  </si>
  <si>
    <t>KOKRHJUB</t>
  </si>
  <si>
    <t>配達　従業員Ｂ</t>
  </si>
  <si>
    <t>KOKRHYOS</t>
  </si>
  <si>
    <t>配達　傭車・委託会社コード</t>
  </si>
  <si>
    <t>自社・引取はスペース</t>
  </si>
  <si>
    <t>KOKRHSHN</t>
  </si>
  <si>
    <t>配達　車番</t>
  </si>
  <si>
    <t>自社以外は４桁左詰め</t>
  </si>
  <si>
    <t>KOKRJOKY</t>
  </si>
  <si>
    <t>配達　状況区分</t>
  </si>
  <si>
    <t>KOKRGSHI</t>
  </si>
  <si>
    <t>自社配達　年月日時分</t>
  </si>
  <si>
    <t>KOKRTJYO</t>
  </si>
  <si>
    <t>他社配達　状況</t>
  </si>
  <si>
    <t>KOKRTHIZ</t>
  </si>
  <si>
    <t>他社配達　発送・到着配達日付</t>
  </si>
  <si>
    <t>KOKRHTRO</t>
  </si>
  <si>
    <t>配達　センター登録年月日</t>
  </si>
  <si>
    <t>KOKRKTAI</t>
  </si>
  <si>
    <t>請求・精算処理　荷送人　形態</t>
  </si>
  <si>
    <t>KOKRNOSQ</t>
  </si>
  <si>
    <t>請求・清算処理　荷送人　請求・精算書ＮＯ</t>
  </si>
  <si>
    <t>KOKRKETI</t>
  </si>
  <si>
    <t>請求・精算処理　荷受人　形態</t>
  </si>
  <si>
    <t>KOKRSSNO</t>
  </si>
  <si>
    <t>請求・精算処理　荷受人　請求・精算書ＮＯ</t>
  </si>
  <si>
    <t>KOKRKEIT</t>
  </si>
  <si>
    <t>請求・精算処理　運賃支払人　区分　形態</t>
  </si>
  <si>
    <t>KOKRNYUK</t>
  </si>
  <si>
    <t>請求・精算処理　運賃支払人　区分　入金</t>
  </si>
  <si>
    <t>KOKRSQKB</t>
  </si>
  <si>
    <t>請求・精算処理　雑・締処理　区分</t>
  </si>
  <si>
    <t xml:space="preserve"> ':未請求1:雑2:締荷主</t>
  </si>
  <si>
    <t>KOKRTCOD</t>
  </si>
  <si>
    <t>請求・精算処理　運賃支払人　店所コード</t>
  </si>
  <si>
    <t>KOKRSQNO</t>
  </si>
  <si>
    <t>請求・精算処理　運賃支払人請求・精算書№</t>
  </si>
  <si>
    <t>KOKRKMNO</t>
  </si>
  <si>
    <t>貨物ナンバー</t>
  </si>
  <si>
    <t>KOKRHENK</t>
  </si>
  <si>
    <t>他社送り状　変換マスター区分</t>
  </si>
  <si>
    <t>KOKRTONO</t>
  </si>
  <si>
    <t>他社送り状　他社輸送送り状ＮＯ</t>
  </si>
  <si>
    <t>KOKRKYNO</t>
  </si>
  <si>
    <t>他社送り状　荷送人送り状ＮＯ</t>
  </si>
  <si>
    <t>KOKRHACI</t>
  </si>
  <si>
    <t>諸料金　発地割増</t>
  </si>
  <si>
    <t>KOKRCYAK</t>
  </si>
  <si>
    <t>諸料金　着地割増</t>
  </si>
  <si>
    <t>KOKRTOKI</t>
  </si>
  <si>
    <t>諸料金　冬期割増</t>
  </si>
  <si>
    <t>KOKRCKHR</t>
  </si>
  <si>
    <t>手数料　着払</t>
  </si>
  <si>
    <t>KOKRRENR</t>
  </si>
  <si>
    <t>手数料　連絡運輸中継</t>
  </si>
  <si>
    <t>KOKRSHUK</t>
  </si>
  <si>
    <t>諸料金　集荷</t>
  </si>
  <si>
    <t>KOKRHITA</t>
  </si>
  <si>
    <t>諸料金　配達</t>
  </si>
  <si>
    <t>（館内配送料）</t>
  </si>
  <si>
    <t>KOKRKOSO</t>
  </si>
  <si>
    <t>諸料金　航送</t>
  </si>
  <si>
    <t>KOKRCHKB</t>
  </si>
  <si>
    <t>諸料金　サーチャージ料金区分</t>
  </si>
  <si>
    <t>KOKRCHOS</t>
  </si>
  <si>
    <t>諸料金　サーチャージ</t>
  </si>
  <si>
    <t>KOKRKONP</t>
  </si>
  <si>
    <t>諸料金　梱包</t>
  </si>
  <si>
    <t>KOKRKOSK</t>
  </si>
  <si>
    <t>諸料金　高速</t>
  </si>
  <si>
    <t>KOKRETCE</t>
  </si>
  <si>
    <t>諸料金　その他</t>
  </si>
  <si>
    <t>KOKRKHKB</t>
  </si>
  <si>
    <t>発送経費　区分</t>
  </si>
  <si>
    <t>KOKRKHKN</t>
  </si>
  <si>
    <t>発送経費　料金</t>
  </si>
  <si>
    <t>KOKRKTKB</t>
  </si>
  <si>
    <t>到着経費　区分</t>
  </si>
  <si>
    <t>KOKRKTKN</t>
  </si>
  <si>
    <t>到着経費　料金</t>
  </si>
  <si>
    <t>KOKRKMSK</t>
  </si>
  <si>
    <t>粁程　集荷</t>
  </si>
  <si>
    <t>集荷料計算時</t>
  </si>
  <si>
    <t>KOKRTOSI</t>
  </si>
  <si>
    <t>粁程　通し</t>
  </si>
  <si>
    <t>KOKRTSHA</t>
  </si>
  <si>
    <t>粁程　他社委託</t>
  </si>
  <si>
    <t>他社委託料計算時</t>
  </si>
  <si>
    <t>KOKRHASS</t>
  </si>
  <si>
    <t>請求区分　発送用</t>
  </si>
  <si>
    <t>KOKRTOCH</t>
  </si>
  <si>
    <t>請求区分　到着用</t>
  </si>
  <si>
    <t>KOKRNAME</t>
  </si>
  <si>
    <t>荷送人　氏名（カナ）</t>
  </si>
  <si>
    <t>KOKRUKHI</t>
  </si>
  <si>
    <t>通算日数　受付日</t>
  </si>
  <si>
    <t>KOKRGISH</t>
  </si>
  <si>
    <t>通算日数　配達日自社</t>
  </si>
  <si>
    <t>KOKRTASH</t>
  </si>
  <si>
    <t>通算日数　他社委託</t>
  </si>
  <si>
    <t>KOKRATKA</t>
  </si>
  <si>
    <t>標準最終　扱方</t>
  </si>
  <si>
    <t>KOKRLATN</t>
  </si>
  <si>
    <t>標準最終　扱い店所コード</t>
  </si>
  <si>
    <t>KOKRKIKB</t>
  </si>
  <si>
    <t>収入　計上区分</t>
  </si>
  <si>
    <t>KOKRHINC</t>
  </si>
  <si>
    <t>収入　商品コード</t>
  </si>
  <si>
    <t>KOKRUCIN</t>
  </si>
  <si>
    <t>公定運賃</t>
  </si>
  <si>
    <t>収受率用</t>
  </si>
  <si>
    <t>KOKRRKNK</t>
  </si>
  <si>
    <t>公定料金計</t>
  </si>
  <si>
    <t>KOKRGYOS</t>
  </si>
  <si>
    <t>荷送人業種コード</t>
  </si>
  <si>
    <t>KOKRTRKB</t>
  </si>
  <si>
    <t>１次発送　発送取消区分</t>
  </si>
  <si>
    <t>KOKRCODE</t>
  </si>
  <si>
    <t>１次発送　発送店所コード</t>
  </si>
  <si>
    <t>KOKRIYMD</t>
  </si>
  <si>
    <t>１次発送　発送年月日時分</t>
  </si>
  <si>
    <t>KOKRTSNH</t>
  </si>
  <si>
    <t>１次発送　発送日通算日数</t>
  </si>
  <si>
    <t>KOKRSOSU</t>
  </si>
  <si>
    <t>１次発送　送付書ＮＯ</t>
  </si>
  <si>
    <t>KOKRUNKB</t>
  </si>
  <si>
    <t>１次発送　運行車区分</t>
  </si>
  <si>
    <t>KOKRSREI</t>
  </si>
  <si>
    <t>１次発送　指令書ＮＯ</t>
  </si>
  <si>
    <t>KOKRHJYA</t>
  </si>
  <si>
    <t>１次発送　従業員Ａ</t>
  </si>
  <si>
    <t>KOKRHJYB</t>
  </si>
  <si>
    <t>１次発送　従業員Ｂ</t>
  </si>
  <si>
    <t>KOKRHYRS</t>
  </si>
  <si>
    <t>１次発送　傭車会社コード</t>
  </si>
  <si>
    <t>KOKRHSHB</t>
  </si>
  <si>
    <t>１次発送　積載社番</t>
  </si>
  <si>
    <t>KOKRHTRE</t>
  </si>
  <si>
    <t>１次発送　トレーラ</t>
  </si>
  <si>
    <t>KOKRYKKB</t>
  </si>
  <si>
    <t>１次発送　到着予確区分</t>
  </si>
  <si>
    <t>KOKRTTCD</t>
  </si>
  <si>
    <t>１次発送　到着店所コード</t>
  </si>
  <si>
    <t>KOKRITYM</t>
  </si>
  <si>
    <t>１次発送　到着年月日時分</t>
  </si>
  <si>
    <t>KOKRTWUS</t>
  </si>
  <si>
    <t>１次発送　到着日通算日数</t>
  </si>
  <si>
    <t>KOKRYUSO</t>
  </si>
  <si>
    <t>１次発送　輸送ＫＭ</t>
  </si>
  <si>
    <t>KOKRTTKK</t>
  </si>
  <si>
    <t>２次発送　発送取消区分</t>
  </si>
  <si>
    <t>KOKRCDTN</t>
  </si>
  <si>
    <t>２次発送　発送店所コード</t>
  </si>
  <si>
    <t>KOKRNHYM</t>
  </si>
  <si>
    <t>２次発送　発送年月日時分</t>
  </si>
  <si>
    <t>KOKRADDT</t>
  </si>
  <si>
    <t>２次発送　発送日通算日数</t>
  </si>
  <si>
    <t>KOKRSANH</t>
  </si>
  <si>
    <t>２次発送　送付書ＮＯ</t>
  </si>
  <si>
    <t>KOKRUBKB</t>
  </si>
  <si>
    <t>２次発送　運行車区分</t>
  </si>
  <si>
    <t>KOKRREIN</t>
  </si>
  <si>
    <t>２次発送　指令書ＮＯ</t>
  </si>
  <si>
    <t>KOKRHTJA</t>
  </si>
  <si>
    <t>２次発送　従業員Ａ</t>
  </si>
  <si>
    <t>KOKRHTJB</t>
  </si>
  <si>
    <t>２次発送　従業員Ｂ</t>
  </si>
  <si>
    <t>KOKRHTYR</t>
  </si>
  <si>
    <t>２次発送　傭車会社コード</t>
  </si>
  <si>
    <t>KOKRHTSB</t>
  </si>
  <si>
    <t>２次発送　積載社番</t>
  </si>
  <si>
    <t>KOKRHTTR</t>
  </si>
  <si>
    <t>２次発送　トレーラー</t>
  </si>
  <si>
    <t>KOKRYKKD</t>
  </si>
  <si>
    <t>２次発送　到着予確区分</t>
  </si>
  <si>
    <t>KOKRCODT</t>
  </si>
  <si>
    <t>２次発送　到着店所コード</t>
  </si>
  <si>
    <t>KOKRNENG</t>
  </si>
  <si>
    <t>２次発送　到着年月日時分</t>
  </si>
  <si>
    <t>KOKRTTUS</t>
  </si>
  <si>
    <t>２次発送　到着日通算日数</t>
  </si>
  <si>
    <t>KOKRYUSK</t>
  </si>
  <si>
    <t>２次発送　輸送ＫＭ</t>
  </si>
  <si>
    <t>KOKRTRKK</t>
  </si>
  <si>
    <t>３次発送　発送取消区分</t>
  </si>
  <si>
    <t>KOKRTENS</t>
  </si>
  <si>
    <t>３次発送　発送店所コード</t>
  </si>
  <si>
    <t>KOKRHIZU</t>
  </si>
  <si>
    <t>３次発送　発送年月日時分</t>
  </si>
  <si>
    <t>KOKRSATU</t>
  </si>
  <si>
    <t>３次発送　発送日通算日数</t>
  </si>
  <si>
    <t>KOKRSOFU</t>
  </si>
  <si>
    <t>３次発送　送付書ＮＯ</t>
  </si>
  <si>
    <t>KOKRUCKB</t>
  </si>
  <si>
    <t>３次発送　運行車区分</t>
  </si>
  <si>
    <t>KOKRSSIR</t>
  </si>
  <si>
    <t>３次発送　指令書ＮＯ</t>
  </si>
  <si>
    <t>KOKRHRJA</t>
  </si>
  <si>
    <t>３次発送　従業員Ａ</t>
  </si>
  <si>
    <t>KOKRHRJB</t>
  </si>
  <si>
    <t>３次発送　従業員Ｂ</t>
  </si>
  <si>
    <t>KOKRHRYR</t>
  </si>
  <si>
    <t>３次発送　傭車会社コード</t>
  </si>
  <si>
    <t>KOKRHRSB</t>
  </si>
  <si>
    <t>３次発送　積載車番</t>
  </si>
  <si>
    <t>KOKRHRTR</t>
  </si>
  <si>
    <t>３次発送　トレーラー</t>
  </si>
  <si>
    <t>KOKRYTKU</t>
  </si>
  <si>
    <t>３次発送　到着予確区分</t>
  </si>
  <si>
    <t>KOKRTCCD</t>
  </si>
  <si>
    <t>３次発送　到着店所コード</t>
  </si>
  <si>
    <t>KOKRSTNN</t>
  </si>
  <si>
    <t>３次発送　到着年月日時分</t>
  </si>
  <si>
    <t>KOKRSTTU</t>
  </si>
  <si>
    <t>３次発送　到着通算日</t>
  </si>
  <si>
    <t>KOKRMETA</t>
  </si>
  <si>
    <t>３次発送　輸送ＫＭ</t>
  </si>
  <si>
    <t>KOKRYTKK</t>
  </si>
  <si>
    <t>４次発送　発送取消区分</t>
  </si>
  <si>
    <t>KOKRYENS</t>
  </si>
  <si>
    <t>４次発送　発送店所コード</t>
  </si>
  <si>
    <t>KOKRYIZU</t>
  </si>
  <si>
    <t>４次発送　発送年月日時分</t>
  </si>
  <si>
    <t>KOKRYATU</t>
  </si>
  <si>
    <t>４次発送　発送日通算日数</t>
  </si>
  <si>
    <t>KOKRYOFU</t>
  </si>
  <si>
    <t>４次発送　送付書ＮＯ</t>
  </si>
  <si>
    <t>KOKRUDKB</t>
  </si>
  <si>
    <t>４次発送　運行車区分</t>
  </si>
  <si>
    <t>KOKRYSIR</t>
  </si>
  <si>
    <t>４次発送　指令書ＮＯ</t>
  </si>
  <si>
    <t>KOKRHYJA</t>
  </si>
  <si>
    <t>４次発送　従業員Ａ</t>
  </si>
  <si>
    <t>KOKRHYJB</t>
  </si>
  <si>
    <t>４次発送　従業員Ｂ</t>
  </si>
  <si>
    <t>KOKRHYYR</t>
  </si>
  <si>
    <t>４次発送　傭車会社コード</t>
  </si>
  <si>
    <t>KOKRHYSB</t>
  </si>
  <si>
    <t>４次発送　積載車番</t>
  </si>
  <si>
    <t>KOKRHYTR</t>
  </si>
  <si>
    <t>４次発送　トレーラー</t>
  </si>
  <si>
    <t>KOKRYYTT</t>
  </si>
  <si>
    <t>４次発送　到着予確区分</t>
  </si>
  <si>
    <t>KOKRYCCD</t>
  </si>
  <si>
    <t>４次発送　到着店所コード</t>
  </si>
  <si>
    <t>KOKRYTNN</t>
  </si>
  <si>
    <t>４次発送　到着年月日時分</t>
  </si>
  <si>
    <t>KOKRYTTU</t>
  </si>
  <si>
    <t>４次発送　到着日通算日数</t>
  </si>
  <si>
    <t>KOKRYETA</t>
  </si>
  <si>
    <t>４次発送　輸送ＫＭ</t>
  </si>
  <si>
    <t>KOKRZTKK</t>
  </si>
  <si>
    <t>５次発送　発送取消区分</t>
  </si>
  <si>
    <t>KOKRZENS</t>
  </si>
  <si>
    <t>５次発送　発送店所コード</t>
  </si>
  <si>
    <t>KOKRZIZU</t>
  </si>
  <si>
    <t>５次発送　発送年月日時分</t>
  </si>
  <si>
    <t>KOKRZATU</t>
  </si>
  <si>
    <t>５次発送　発送日通算日数</t>
  </si>
  <si>
    <t>KOKRZOFU</t>
  </si>
  <si>
    <t>５次発送　送付書ＮＯ</t>
  </si>
  <si>
    <t>KOKRUEKB</t>
  </si>
  <si>
    <t>５次発送　運行車区分</t>
  </si>
  <si>
    <t>KOKRZSIR</t>
  </si>
  <si>
    <t>５次発送　指令書ＮＯ</t>
  </si>
  <si>
    <t>KOKRHZJA</t>
  </si>
  <si>
    <t>５次発送　従業員Ａ</t>
  </si>
  <si>
    <t>KOKRHZJB</t>
  </si>
  <si>
    <t>５次発送　従業員Ｂ</t>
  </si>
  <si>
    <t>KOKRHZYR</t>
  </si>
  <si>
    <t>５次発送　傭車会社コード</t>
  </si>
  <si>
    <t>KOKRHZSB</t>
  </si>
  <si>
    <t>５次発送　積載車番</t>
  </si>
  <si>
    <t>KOKRHZTR</t>
  </si>
  <si>
    <t>５次発送　トレーラー</t>
  </si>
  <si>
    <t>KOKRZZTT</t>
  </si>
  <si>
    <t>５次発送　到着予確区分</t>
  </si>
  <si>
    <t>KOKRZCCD</t>
  </si>
  <si>
    <t>５次発送　到着店所コード</t>
  </si>
  <si>
    <t>KOKRZTNN</t>
  </si>
  <si>
    <t>５次発送　到着年月日時分</t>
  </si>
  <si>
    <t>KOKRZTTU</t>
  </si>
  <si>
    <t>５次発送　到着日通算日数</t>
  </si>
  <si>
    <t>KOKRZETA</t>
  </si>
  <si>
    <t>５次発送　輸送ＫＭ</t>
  </si>
  <si>
    <t>SYSCRDTS</t>
  </si>
  <si>
    <t>作成日時</t>
    <rPh sb="0" eb="2">
      <t>サクセイ</t>
    </rPh>
    <rPh sb="2" eb="4">
      <t>ニチジ</t>
    </rPh>
    <phoneticPr fontId="3"/>
  </si>
  <si>
    <t>TIMESTAMP</t>
    <phoneticPr fontId="3"/>
  </si>
  <si>
    <t>CURRENT_TIMESTAMP</t>
    <phoneticPr fontId="3"/>
  </si>
  <si>
    <t>レコードを生成した日時</t>
    <rPh sb="4" eb="6">
      <t>セイセイ</t>
    </rPh>
    <rPh sb="8" eb="10">
      <t>ニチジ</t>
    </rPh>
    <phoneticPr fontId="3"/>
  </si>
  <si>
    <t>SYSCRTID</t>
  </si>
  <si>
    <t>作成端末</t>
    <rPh sb="0" eb="2">
      <t>サクセイ</t>
    </rPh>
    <rPh sb="2" eb="4">
      <t>タンマツ</t>
    </rPh>
    <phoneticPr fontId="3"/>
  </si>
  <si>
    <t>NCHAR</t>
    <phoneticPr fontId="3"/>
  </si>
  <si>
    <t>レコードを生成した端末コード</t>
    <rPh sb="5" eb="7">
      <t>セイセイ</t>
    </rPh>
    <rPh sb="9" eb="11">
      <t>タンマツ</t>
    </rPh>
    <phoneticPr fontId="3"/>
  </si>
  <si>
    <t>SYSCRJCD</t>
  </si>
  <si>
    <t>作成ユーザー</t>
    <rPh sb="0" eb="2">
      <t>サクセイ</t>
    </rPh>
    <phoneticPr fontId="3"/>
  </si>
  <si>
    <t>レコードを生成した従業員コード</t>
    <rPh sb="3" eb="5">
      <t>サクセイ</t>
    </rPh>
    <rPh sb="5" eb="7">
      <t>セイセイ</t>
    </rPh>
    <rPh sb="9" eb="12">
      <t>ジュウギョウイン</t>
    </rPh>
    <phoneticPr fontId="3"/>
  </si>
  <si>
    <t>SYSCRPID</t>
  </si>
  <si>
    <t>作成処理ID</t>
    <rPh sb="0" eb="2">
      <t>サクセイ</t>
    </rPh>
    <rPh sb="2" eb="4">
      <t>ショリ</t>
    </rPh>
    <phoneticPr fontId="3"/>
  </si>
  <si>
    <t>レコードを生成した処理ID</t>
    <rPh sb="5" eb="7">
      <t>セイセイ</t>
    </rPh>
    <rPh sb="9" eb="11">
      <t>ショリ</t>
    </rPh>
    <phoneticPr fontId="3"/>
  </si>
  <si>
    <t>SYSUPDTS</t>
  </si>
  <si>
    <t>更新日時</t>
    <rPh sb="0" eb="2">
      <t>コウシン</t>
    </rPh>
    <rPh sb="2" eb="4">
      <t>ニチジ</t>
    </rPh>
    <phoneticPr fontId="3"/>
  </si>
  <si>
    <t>レコードを更新した日時</t>
    <rPh sb="4" eb="6">
      <t>コウシン</t>
    </rPh>
    <rPh sb="8" eb="10">
      <t>ニチジ</t>
    </rPh>
    <phoneticPr fontId="3"/>
  </si>
  <si>
    <t>SYSUPTID</t>
  </si>
  <si>
    <t>更新端末</t>
    <rPh sb="0" eb="2">
      <t>コウシン</t>
    </rPh>
    <rPh sb="2" eb="4">
      <t>タンマツ</t>
    </rPh>
    <phoneticPr fontId="3"/>
  </si>
  <si>
    <t>レコードを更新した端末コード</t>
    <rPh sb="4" eb="6">
      <t>コウシン</t>
    </rPh>
    <rPh sb="8" eb="10">
      <t>タンマツ</t>
    </rPh>
    <phoneticPr fontId="3"/>
  </si>
  <si>
    <t>SYSUPJCD</t>
  </si>
  <si>
    <t>更新ユーザー</t>
    <rPh sb="0" eb="2">
      <t>コウシン</t>
    </rPh>
    <phoneticPr fontId="3"/>
  </si>
  <si>
    <t>レコードを更新した従業員コード</t>
    <rPh sb="4" eb="6">
      <t>コウシン</t>
    </rPh>
    <rPh sb="8" eb="11">
      <t>ジュウギョウイン</t>
    </rPh>
    <phoneticPr fontId="3"/>
  </si>
  <si>
    <t>SYSUPPID</t>
  </si>
  <si>
    <t>更新処理ID</t>
    <rPh sb="0" eb="2">
      <t>コウシン</t>
    </rPh>
    <rPh sb="2" eb="4">
      <t>ショリ</t>
    </rPh>
    <phoneticPr fontId="3"/>
  </si>
  <si>
    <t>レコードを更新した処理ID</t>
    <rPh sb="4" eb="6">
      <t>コウシン</t>
    </rPh>
    <rPh sb="9" eb="11">
      <t>ショリ</t>
    </rPh>
    <phoneticPr fontId="3"/>
  </si>
  <si>
    <t>VERSION</t>
    <phoneticPr fontId="3"/>
  </si>
  <si>
    <t>Lockバージョン</t>
    <phoneticPr fontId="3"/>
  </si>
  <si>
    <t>楽観的排他制御を行う場合に使用</t>
    <rPh sb="0" eb="6">
      <t>ラッカンテキハイタセイギョ</t>
    </rPh>
    <rPh sb="7" eb="8">
      <t>オコナ</t>
    </rPh>
    <rPh sb="9" eb="11">
      <t>バアイ</t>
    </rPh>
    <rPh sb="12" eb="14">
      <t>シヨウ</t>
    </rPh>
    <phoneticPr fontId="3"/>
  </si>
  <si>
    <t>外部キー定義</t>
  </si>
  <si>
    <t>制約名</t>
    <rPh sb="0" eb="2">
      <t>セイヤク</t>
    </rPh>
    <rPh sb="2" eb="3">
      <t>ナ</t>
    </rPh>
    <phoneticPr fontId="4"/>
  </si>
  <si>
    <t>対象フィールド</t>
    <rPh sb="0" eb="2">
      <t>タイショウ</t>
    </rPh>
    <phoneticPr fontId="4"/>
  </si>
  <si>
    <t>参照フィールド名</t>
    <rPh sb="0" eb="2">
      <t>サンショウ</t>
    </rPh>
    <rPh sb="7" eb="8">
      <t>メイ</t>
    </rPh>
    <phoneticPr fontId="4"/>
  </si>
  <si>
    <t>テーブル説明</t>
    <rPh sb="4" eb="6">
      <t>セツメイ</t>
    </rPh>
    <phoneticPr fontId="3"/>
  </si>
  <si>
    <t>日本語名</t>
  </si>
  <si>
    <t>送り状マスター　オープン化</t>
  </si>
  <si>
    <t>24/05/17</t>
  </si>
  <si>
    <t>岡崎　誠</t>
  </si>
  <si>
    <t>レコード長</t>
  </si>
  <si>
    <t>レコード編成</t>
  </si>
  <si>
    <t>更新サイクル</t>
  </si>
  <si>
    <t>DASD</t>
    <phoneticPr fontId="4"/>
  </si>
  <si>
    <t>DDLファイル名</t>
    <phoneticPr fontId="4"/>
  </si>
  <si>
    <t>No</t>
    <phoneticPr fontId="4"/>
  </si>
  <si>
    <t>テーブル説明</t>
    <rPh sb="4" eb="6">
      <t>セツメイ</t>
    </rPh>
    <phoneticPr fontId="4"/>
  </si>
  <si>
    <t>現行可視化</t>
    <phoneticPr fontId="4"/>
  </si>
  <si>
    <t>DASD23</t>
  </si>
  <si>
    <t>竹川</t>
  </si>
  <si>
    <t>INCLUDE</t>
    <phoneticPr fontId="4"/>
  </si>
  <si>
    <t>総桁数</t>
    <rPh sb="0" eb="1">
      <t>ソウ</t>
    </rPh>
    <rPh sb="1" eb="3">
      <t>ケタスウ</t>
    </rPh>
    <phoneticPr fontId="4"/>
  </si>
  <si>
    <t>更新者</t>
  </si>
  <si>
    <t>更新日</t>
  </si>
  <si>
    <t>GP</t>
    <phoneticPr fontId="4"/>
  </si>
  <si>
    <t>ARR</t>
    <phoneticPr fontId="4"/>
  </si>
  <si>
    <t>LV</t>
    <phoneticPr fontId="4"/>
  </si>
  <si>
    <t>PK</t>
    <phoneticPr fontId="4"/>
  </si>
  <si>
    <t/>
  </si>
  <si>
    <t>KOKRKUBN</t>
  </si>
  <si>
    <t>区分</t>
  </si>
  <si>
    <t>G</t>
  </si>
  <si>
    <t>KOKRNIOK</t>
  </si>
  <si>
    <t>荷送人</t>
  </si>
  <si>
    <t>発地コード</t>
  </si>
  <si>
    <t>顧客コード</t>
  </si>
  <si>
    <t>KOKRNIUK</t>
  </si>
  <si>
    <t>荷受人</t>
  </si>
  <si>
    <t>着地コード</t>
  </si>
  <si>
    <t>氏名（カナ）</t>
  </si>
  <si>
    <t>ＴＥＬ－ＮＯ</t>
  </si>
  <si>
    <t>KOKRMISY</t>
  </si>
  <si>
    <t>未収運賃</t>
  </si>
  <si>
    <t>運賃</t>
  </si>
  <si>
    <t>料金</t>
  </si>
  <si>
    <t>KOKRWARI</t>
  </si>
  <si>
    <t>割増</t>
  </si>
  <si>
    <t>率</t>
  </si>
  <si>
    <t>KOKRAZUK</t>
  </si>
  <si>
    <t>預り金</t>
  </si>
  <si>
    <t>立替金</t>
  </si>
  <si>
    <t>KOKRAHOK</t>
  </si>
  <si>
    <t>保険</t>
  </si>
  <si>
    <t>種類</t>
  </si>
  <si>
    <t>金額（万円）</t>
  </si>
  <si>
    <t>料金（円）</t>
  </si>
  <si>
    <t>代引</t>
  </si>
  <si>
    <t>KOKRDAKN</t>
  </si>
  <si>
    <t>金額</t>
  </si>
  <si>
    <t>頭金（代引金額）</t>
  </si>
  <si>
    <t>消費税（前はローン金額）</t>
  </si>
  <si>
    <t>KOKRDATE</t>
  </si>
  <si>
    <t>手数料</t>
  </si>
  <si>
    <t>総額</t>
  </si>
  <si>
    <t>経費支払分</t>
  </si>
  <si>
    <t>KOKRRIRE</t>
  </si>
  <si>
    <t>履歴</t>
  </si>
  <si>
    <t>異常形態</t>
  </si>
  <si>
    <t>付替成立</t>
  </si>
  <si>
    <t>航空未収区分</t>
  </si>
  <si>
    <t>データ交換</t>
  </si>
  <si>
    <t>KOKRUKJO</t>
  </si>
  <si>
    <t>受付状況</t>
  </si>
  <si>
    <t>扱方</t>
  </si>
  <si>
    <t>店所コード</t>
  </si>
  <si>
    <t>KOKRSHAA</t>
  </si>
  <si>
    <t>集配票ＮＯ</t>
  </si>
  <si>
    <t>集配票代表ＮＯ</t>
  </si>
  <si>
    <t>集配票子ＮＯ</t>
  </si>
  <si>
    <t>KOKRUDAY</t>
  </si>
  <si>
    <t>受付日付</t>
  </si>
  <si>
    <t>年月日時分</t>
  </si>
  <si>
    <t>センター登録年月日</t>
  </si>
  <si>
    <t>KOKRHIJO</t>
  </si>
  <si>
    <t>配達状況</t>
  </si>
  <si>
    <t>KOKRSHYO</t>
  </si>
  <si>
    <t>集配票</t>
  </si>
  <si>
    <t>代表ＮＯ</t>
  </si>
  <si>
    <t>子ＮＯ</t>
  </si>
  <si>
    <t>状況区分</t>
  </si>
  <si>
    <t>KOKRCOSE</t>
  </si>
  <si>
    <t>送状統計テープ（週次）作成区分</t>
  </si>
  <si>
    <t>KOKRYMDM</t>
  </si>
  <si>
    <t>自社配達</t>
  </si>
  <si>
    <t>KOKRTSHI</t>
  </si>
  <si>
    <t>他社配達</t>
  </si>
  <si>
    <t>状態</t>
  </si>
  <si>
    <t>発送・到着配達日付</t>
  </si>
  <si>
    <t>KOKRSSSR</t>
  </si>
  <si>
    <t>請求・精算処理</t>
  </si>
  <si>
    <t>KOKRNSON</t>
  </si>
  <si>
    <t>形態</t>
  </si>
  <si>
    <t>請求・精算書ＮＯ</t>
  </si>
  <si>
    <t>KOKRNUKN</t>
  </si>
  <si>
    <t>KOKRUSHR</t>
  </si>
  <si>
    <t>運賃支払人</t>
  </si>
  <si>
    <t>KOKRCKBN</t>
  </si>
  <si>
    <t>入金</t>
  </si>
  <si>
    <t>KOKRTSOK</t>
  </si>
  <si>
    <t>他社送り状</t>
  </si>
  <si>
    <t>変換マスター</t>
  </si>
  <si>
    <t>他社送り状ＮＯ</t>
  </si>
  <si>
    <t>KOKRUCIW</t>
  </si>
  <si>
    <t>諸料金の内訳</t>
  </si>
  <si>
    <t>KOKRMASI</t>
  </si>
  <si>
    <t>発地</t>
  </si>
  <si>
    <t>着地</t>
  </si>
  <si>
    <t>冬期</t>
  </si>
  <si>
    <t>KOKRTESU</t>
  </si>
  <si>
    <t>着払</t>
  </si>
  <si>
    <t>連絡運輸中継</t>
  </si>
  <si>
    <t>集荷</t>
  </si>
  <si>
    <t>配達</t>
  </si>
  <si>
    <t>航送</t>
  </si>
  <si>
    <t>調整</t>
  </si>
  <si>
    <t>梱包</t>
  </si>
  <si>
    <t>高速</t>
  </si>
  <si>
    <t>その他</t>
  </si>
  <si>
    <t>KOKRYOBI</t>
  </si>
  <si>
    <t>予備</t>
  </si>
  <si>
    <t>KOKRKUCI</t>
  </si>
  <si>
    <t>経費内訳</t>
  </si>
  <si>
    <t>KOKRHSSO</t>
  </si>
  <si>
    <t>発送</t>
  </si>
  <si>
    <t>KOKRTCHA</t>
  </si>
  <si>
    <t>到着</t>
  </si>
  <si>
    <t>KOKRDIST</t>
  </si>
  <si>
    <t>粁程</t>
  </si>
  <si>
    <t>通し</t>
  </si>
  <si>
    <t>他社委託</t>
  </si>
  <si>
    <t>KOKRSEIQ</t>
  </si>
  <si>
    <t>請求区分</t>
  </si>
  <si>
    <t>発送用</t>
  </si>
  <si>
    <t>到着用</t>
  </si>
  <si>
    <t>KOKRGRUP</t>
  </si>
  <si>
    <t>KOKRJUSH</t>
  </si>
  <si>
    <t>住所（カナ）</t>
  </si>
  <si>
    <t>KOKRNUAD</t>
  </si>
  <si>
    <t>荷受人住所（カナ）</t>
  </si>
  <si>
    <t>KOKRTUSN</t>
  </si>
  <si>
    <t>通算日数</t>
  </si>
  <si>
    <t>受付日</t>
  </si>
  <si>
    <t>KOKRHIHI</t>
  </si>
  <si>
    <t>配達日</t>
  </si>
  <si>
    <t>自社</t>
  </si>
  <si>
    <t>KOKRSAIS</t>
  </si>
  <si>
    <t>標準最終</t>
  </si>
  <si>
    <t>KOKRSNYU</t>
  </si>
  <si>
    <t>収入</t>
  </si>
  <si>
    <t>計上区分</t>
  </si>
  <si>
    <t>商品コード</t>
  </si>
  <si>
    <t>KOKRROKU</t>
  </si>
  <si>
    <t>６０年認可</t>
  </si>
  <si>
    <t>料金計</t>
  </si>
  <si>
    <t>KOKRSTEI</t>
  </si>
  <si>
    <t>配達指定</t>
  </si>
  <si>
    <t>KOKRHSKB</t>
  </si>
  <si>
    <t>KOKRHYYM</t>
  </si>
  <si>
    <t>年月日時</t>
  </si>
  <si>
    <t>KOKRICIG</t>
  </si>
  <si>
    <t>１次発送</t>
  </si>
  <si>
    <t>KOKRHSOU</t>
  </si>
  <si>
    <t>取消区分</t>
  </si>
  <si>
    <t>通算日</t>
  </si>
  <si>
    <t>送付書ＮＯ</t>
  </si>
  <si>
    <t>運行車区分</t>
  </si>
  <si>
    <t>指令書ＮＯ</t>
  </si>
  <si>
    <t>KOKRTCKU</t>
  </si>
  <si>
    <t>予確区分</t>
  </si>
  <si>
    <t>輸送ＫＭ</t>
  </si>
  <si>
    <t>KOKRNIGI</t>
  </si>
  <si>
    <t>２次発送</t>
  </si>
  <si>
    <t>KOKRATSS</t>
  </si>
  <si>
    <t>KOKRNTOC</t>
  </si>
  <si>
    <t>KOKRSANG</t>
  </si>
  <si>
    <t>３次発送</t>
  </si>
  <si>
    <t>KOKRSHAT</t>
  </si>
  <si>
    <t>KOKRCHAK</t>
  </si>
  <si>
    <t>KOKRYONG</t>
  </si>
  <si>
    <t>４次発送</t>
  </si>
  <si>
    <t>KOKRYHAT</t>
  </si>
  <si>
    <t>KOKRYHAK</t>
  </si>
  <si>
    <t>参照テーブル名</t>
    <rPh sb="0" eb="2">
      <t>サンショウ</t>
    </rPh>
    <rPh sb="6" eb="7">
      <t>メイ</t>
    </rPh>
    <phoneticPr fontId="4"/>
  </si>
  <si>
    <t>Ver</t>
  </si>
  <si>
    <t>DASD50</t>
  </si>
  <si>
    <t>1.00</t>
    <phoneticPr fontId="4"/>
  </si>
  <si>
    <t>竹川</t>
    <rPh sb="0" eb="2">
      <t>タケカワ</t>
    </rPh>
    <phoneticPr fontId="4"/>
  </si>
  <si>
    <t>RDHCOK</t>
  </si>
  <si>
    <t>発着荷照会ＤＢ２  送状内容情報</t>
  </si>
  <si>
    <t>DDHUKRNO</t>
  </si>
  <si>
    <t>クラスター２</t>
  </si>
  <si>
    <t>DDHUKEYM</t>
  </si>
  <si>
    <t>受付年月日</t>
  </si>
  <si>
    <t>索引</t>
  </si>
  <si>
    <t>DDHUHNNC</t>
  </si>
  <si>
    <t>発荷主コード</t>
  </si>
  <si>
    <t>DDHUKETC</t>
  </si>
  <si>
    <t>受付店所コード</t>
  </si>
  <si>
    <t>クラスター１・索引</t>
  </si>
  <si>
    <t>DDHUKEKB</t>
  </si>
  <si>
    <t>受付扱方区分</t>
  </si>
  <si>
    <t>DDHUTECD</t>
  </si>
  <si>
    <t>配達予定店所コード</t>
  </si>
  <si>
    <t>DDHUANMC</t>
  </si>
  <si>
    <t>発荷主名（カナ）</t>
  </si>
  <si>
    <t>DDHUYNMC</t>
  </si>
  <si>
    <t>着荷主名（カナ）</t>
  </si>
  <si>
    <t>DDHUCTEL</t>
  </si>
  <si>
    <t>着荷主電話番号</t>
  </si>
  <si>
    <t>DDHUCHCD</t>
  </si>
  <si>
    <t>DDHUYHCD</t>
  </si>
  <si>
    <t>DDHUYNKB</t>
  </si>
  <si>
    <t>収入計上区分</t>
  </si>
  <si>
    <t>DDHUKOSU</t>
  </si>
  <si>
    <t>DDHUGYUR</t>
  </si>
  <si>
    <t>重量</t>
  </si>
  <si>
    <t>DDHUUNTI</t>
  </si>
  <si>
    <t>DDHURYOK</t>
  </si>
  <si>
    <t>DDHUWWKB</t>
  </si>
  <si>
    <t>DDHUWWPC</t>
  </si>
  <si>
    <t>DDHUDRKB</t>
  </si>
  <si>
    <t>総金額</t>
  </si>
  <si>
    <t>DDHURNRY</t>
  </si>
  <si>
    <t>DDHUHNSE</t>
  </si>
  <si>
    <t>保険種類</t>
  </si>
  <si>
    <t>DDHUHNYN</t>
  </si>
  <si>
    <t>保険金額（万円）</t>
  </si>
  <si>
    <t>DDHUHNRY</t>
  </si>
  <si>
    <t>保険料金（円）</t>
  </si>
  <si>
    <t>割戻金</t>
  </si>
  <si>
    <t>DDHUDAIT</t>
  </si>
  <si>
    <t>代引手数料</t>
  </si>
  <si>
    <t>DDHUMSNO</t>
  </si>
  <si>
    <t>マスター区分</t>
  </si>
  <si>
    <t>DDHUOKNO</t>
  </si>
  <si>
    <t>DDHUCYMD</t>
  </si>
  <si>
    <t>DDHUTATE</t>
  </si>
  <si>
    <t>DDHOKRKB</t>
  </si>
  <si>
    <t>送り状区分</t>
  </si>
  <si>
    <t>DDHUKMKM</t>
  </si>
  <si>
    <t>通しキロ</t>
  </si>
  <si>
    <t>97/03/04追加</t>
  </si>
  <si>
    <t>DDHASYU1</t>
  </si>
  <si>
    <t>0:無 1:有2:検品</t>
  </si>
  <si>
    <t>DDHASYU2</t>
  </si>
  <si>
    <t>出荷明細区分２（データ交換）</t>
  </si>
  <si>
    <t>0:無 1:有</t>
  </si>
  <si>
    <t>DDHBHSYM</t>
  </si>
  <si>
    <t>配達指定年月日</t>
  </si>
  <si>
    <t>DDHBHSAP</t>
  </si>
  <si>
    <t>配達指定時間（午前，午後）</t>
  </si>
  <si>
    <t>1:午前2:午後</t>
  </si>
  <si>
    <t>DDHCDAIH</t>
  </si>
  <si>
    <t>DDHC3MTN</t>
  </si>
  <si>
    <t>スリーエム専用最終扱い店</t>
  </si>
  <si>
    <t>その他は標準最終扱い店</t>
  </si>
  <si>
    <t>入力年月日</t>
  </si>
  <si>
    <t>DASD47</t>
  </si>
  <si>
    <t>VKSHOKR</t>
  </si>
  <si>
    <t>集配票送り状マスター</t>
  </si>
  <si>
    <t>SHUHKEYB</t>
  </si>
  <si>
    <t>キー部</t>
  </si>
  <si>
    <t>SHUHSKNO</t>
  </si>
  <si>
    <t>KEY</t>
  </si>
  <si>
    <t>SHUHKYTN</t>
  </si>
  <si>
    <t>キー店所コード</t>
  </si>
  <si>
    <t>SHUHSYHI</t>
  </si>
  <si>
    <t>集貨・配達区分</t>
  </si>
  <si>
    <t>KEY  1:集貨　2:配達</t>
  </si>
  <si>
    <t>SHUHRNBN</t>
  </si>
  <si>
    <t>連番</t>
  </si>
  <si>
    <t>SHUHDSNO</t>
  </si>
  <si>
    <t>代表集配票ＮＯ</t>
  </si>
  <si>
    <t>SHUHNYMD</t>
  </si>
  <si>
    <t>SHUHSPCE</t>
  </si>
  <si>
    <t>スペース</t>
  </si>
  <si>
    <t>SHUHOKKS</t>
  </si>
  <si>
    <t>送り状個数</t>
  </si>
  <si>
    <t>SHUHOKNG</t>
  </si>
  <si>
    <t>送り状ＮＯ郡</t>
  </si>
  <si>
    <t>SHUHSCKB</t>
  </si>
  <si>
    <t>スキャン区分</t>
  </si>
  <si>
    <t>SHUHOKNO</t>
  </si>
  <si>
    <t>DASD84</t>
  </si>
  <si>
    <t>VKSFSPO</t>
  </si>
  <si>
    <t>SOHFUSPO</t>
  </si>
  <si>
    <t>VSHSSFNO</t>
  </si>
  <si>
    <t>発送伝票送付書ＮＯ</t>
  </si>
  <si>
    <t>VSHSUSNO</t>
  </si>
  <si>
    <t>運行指令書ＮＯ</t>
  </si>
  <si>
    <t>VSHSPSKB</t>
  </si>
  <si>
    <t>発送取消し区分</t>
  </si>
  <si>
    <t>VSHSHASO</t>
  </si>
  <si>
    <t>VSHSTNCD</t>
  </si>
  <si>
    <t>店所コート゛</t>
  </si>
  <si>
    <t>VSHSHYMD</t>
  </si>
  <si>
    <t>発送年月日</t>
  </si>
  <si>
    <t>VSHSHTIM</t>
  </si>
  <si>
    <t>発送時分</t>
  </si>
  <si>
    <t>VSHSHUNK</t>
  </si>
  <si>
    <t>VSHSTCKB</t>
  </si>
  <si>
    <t>到着区分</t>
  </si>
  <si>
    <t>1:発のみ.2:着のみ.3:両</t>
  </si>
  <si>
    <t>VSHSTOCK</t>
  </si>
  <si>
    <t>VSHSTTCD</t>
  </si>
  <si>
    <t>到着店所コート゛</t>
  </si>
  <si>
    <t>VSHSTYMD</t>
  </si>
  <si>
    <t>年月日</t>
  </si>
  <si>
    <t>VSHSKMKM</t>
  </si>
  <si>
    <t>輸送粁程</t>
  </si>
  <si>
    <t>VSHSYOSY</t>
  </si>
  <si>
    <t>傭車会社コード</t>
  </si>
  <si>
    <t>VSHSAIRT</t>
  </si>
  <si>
    <t>航空会社区分</t>
  </si>
  <si>
    <t>VSHSSYBN</t>
  </si>
  <si>
    <t>社番</t>
  </si>
  <si>
    <t>VSHSSPSP</t>
  </si>
  <si>
    <t>VSHSGAMA</t>
  </si>
  <si>
    <t>画面入力枚数</t>
  </si>
  <si>
    <t>VSHSPOMA</t>
  </si>
  <si>
    <t>ＰＯＳ枚数</t>
  </si>
  <si>
    <t>VSHSSKDD</t>
  </si>
  <si>
    <t>作成更新年月日</t>
  </si>
  <si>
    <t>VSHSOKCN</t>
  </si>
  <si>
    <t>送り状枚数</t>
  </si>
  <si>
    <t>VSHSNOGN</t>
  </si>
  <si>
    <t>入力送り状ＮＯ群</t>
  </si>
  <si>
    <t>VSHSKRKB</t>
  </si>
  <si>
    <t>削除区分</t>
  </si>
  <si>
    <t>VSHSBAPS</t>
  </si>
  <si>
    <t>ＰＯＳバッチ区分</t>
  </si>
  <si>
    <t>1:ﾊﾞｯﾁ2:POS</t>
  </si>
  <si>
    <t>VSHSOKNO</t>
  </si>
  <si>
    <t>発送送り状ＮＯ</t>
  </si>
  <si>
    <t>代替DD名</t>
    <rPh sb="0" eb="2">
      <t>ダイタイ</t>
    </rPh>
    <rPh sb="4" eb="5">
      <t>メイ</t>
    </rPh>
    <phoneticPr fontId="4"/>
  </si>
  <si>
    <t>代替物理名</t>
    <rPh sb="0" eb="2">
      <t>ダイガ</t>
    </rPh>
    <rPh sb="2" eb="4">
      <t>ブツリ</t>
    </rPh>
    <rPh sb="4" eb="5">
      <t>メイ</t>
    </rPh>
    <phoneticPr fontId="4"/>
  </si>
  <si>
    <t>テーブル名(RDB)</t>
    <rPh sb="4" eb="5">
      <t>メイ</t>
    </rPh>
    <phoneticPr fontId="4"/>
  </si>
  <si>
    <t>カラム名</t>
    <rPh sb="3" eb="4">
      <t>メイ</t>
    </rPh>
    <phoneticPr fontId="4"/>
  </si>
  <si>
    <t>コメント</t>
    <phoneticPr fontId="4"/>
  </si>
  <si>
    <t>廃止</t>
    <rPh sb="0" eb="2">
      <t>ハイシ</t>
    </rPh>
    <phoneticPr fontId="3"/>
  </si>
  <si>
    <t>代引手数料　経費支払分</t>
    <phoneticPr fontId="3"/>
  </si>
  <si>
    <t>VKOMST1</t>
    <phoneticPr fontId="3"/>
  </si>
  <si>
    <t>VKOMST1</t>
    <phoneticPr fontId="3"/>
  </si>
  <si>
    <t>廃止</t>
    <rPh sb="0" eb="2">
      <t>ハイシ</t>
    </rPh>
    <phoneticPr fontId="3"/>
  </si>
  <si>
    <t>時分が付加されているので注意</t>
    <rPh sb="0" eb="2">
      <t>ジフン</t>
    </rPh>
    <rPh sb="3" eb="5">
      <t>フカ</t>
    </rPh>
    <rPh sb="12" eb="14">
      <t>チュウイ</t>
    </rPh>
    <phoneticPr fontId="3"/>
  </si>
  <si>
    <t>粁程　通し</t>
    <phoneticPr fontId="3"/>
  </si>
  <si>
    <t>RDBMS「VKOMST1」の桁数違い。</t>
    <rPh sb="15" eb="17">
      <t>ケタスウ</t>
    </rPh>
    <rPh sb="17" eb="18">
      <t>チガ</t>
    </rPh>
    <phoneticPr fontId="3"/>
  </si>
  <si>
    <t>1.</t>
    <phoneticPr fontId="3"/>
  </si>
  <si>
    <t>2.</t>
    <phoneticPr fontId="3"/>
  </si>
  <si>
    <t>配達指定日を送り状マスタにから廃止し、RDSTEIを使用するのか？しないのか？</t>
    <rPh sb="0" eb="2">
      <t>ハイタツ</t>
    </rPh>
    <rPh sb="2" eb="4">
      <t>シテイ</t>
    </rPh>
    <rPh sb="4" eb="5">
      <t>ヒ</t>
    </rPh>
    <rPh sb="6" eb="7">
      <t>オク</t>
    </rPh>
    <rPh sb="8" eb="9">
      <t>ジョウ</t>
    </rPh>
    <rPh sb="15" eb="17">
      <t>ハイシ</t>
    </rPh>
    <rPh sb="26" eb="28">
      <t>シヨウ</t>
    </rPh>
    <phoneticPr fontId="3"/>
  </si>
  <si>
    <t>3.</t>
    <phoneticPr fontId="3"/>
  </si>
  <si>
    <t>発着荷照会DBのマッピング確認</t>
    <rPh sb="0" eb="2">
      <t>ハッチャク</t>
    </rPh>
    <rPh sb="2" eb="3">
      <t>ニ</t>
    </rPh>
    <rPh sb="3" eb="5">
      <t>ショウカイ</t>
    </rPh>
    <rPh sb="13" eb="15">
      <t>カクニン</t>
    </rPh>
    <phoneticPr fontId="3"/>
  </si>
  <si>
    <t>4.</t>
    <phoneticPr fontId="3"/>
  </si>
  <si>
    <t>ＰＯＳ送付書送り状ＮＯマスター　　　</t>
    <phoneticPr fontId="3"/>
  </si>
  <si>
    <t>VKSFPO「ＰＯＳ送付書送り状ＮＯマスター」を残し、送り状マスタには情報を保持しない方が良さそう。</t>
    <rPh sb="24" eb="25">
      <t>ノコ</t>
    </rPh>
    <rPh sb="27" eb="28">
      <t>オク</t>
    </rPh>
    <rPh sb="29" eb="30">
      <t>ジョウ</t>
    </rPh>
    <rPh sb="35" eb="37">
      <t>ジョウホウ</t>
    </rPh>
    <rPh sb="38" eb="40">
      <t>ホジ</t>
    </rPh>
    <rPh sb="43" eb="44">
      <t>ホウ</t>
    </rPh>
    <rPh sb="45" eb="46">
      <t>ヨ</t>
    </rPh>
    <phoneticPr fontId="3"/>
  </si>
  <si>
    <t>廃止しRDSTEIを参照する。</t>
    <rPh sb="0" eb="2">
      <t>ハイシ</t>
    </rPh>
    <rPh sb="10" eb="12">
      <t>サンショウ</t>
    </rPh>
    <phoneticPr fontId="3"/>
  </si>
  <si>
    <t>廃止しRDSTEIを参照する。</t>
    <phoneticPr fontId="3"/>
  </si>
  <si>
    <t>KOKRRYOK</t>
    <phoneticPr fontId="3"/>
  </si>
  <si>
    <t>KOKRATAT</t>
    <phoneticPr fontId="3"/>
  </si>
  <si>
    <t>KOKRRYOK + KOKRATAT</t>
    <phoneticPr fontId="3"/>
  </si>
  <si>
    <t>未収　料金</t>
    <phoneticPr fontId="3"/>
  </si>
  <si>
    <t>預り金　立替金</t>
    <phoneticPr fontId="3"/>
  </si>
  <si>
    <t>DDHUWARI</t>
    <phoneticPr fontId="3"/>
  </si>
  <si>
    <t>DDHUDRAL</t>
    <phoneticPr fontId="3"/>
  </si>
  <si>
    <t>消費税（前はローン金額）</t>
    <phoneticPr fontId="3"/>
  </si>
  <si>
    <t>DDHUSQKB</t>
    <phoneticPr fontId="3"/>
  </si>
  <si>
    <t>→RDSTEIを移行し、使用する</t>
    <rPh sb="8" eb="10">
      <t>イコウ</t>
    </rPh>
    <rPh sb="12" eb="14">
      <t>シヨウ</t>
    </rPh>
    <phoneticPr fontId="3"/>
  </si>
  <si>
    <t>→Includeファイルを修正する</t>
    <rPh sb="13" eb="15">
      <t>シュウセイ</t>
    </rPh>
    <phoneticPr fontId="3"/>
  </si>
  <si>
    <t>→　VKSFPO「ＰＯＳ送付書送り状ＮＯマスター」は残さない。</t>
    <rPh sb="26" eb="27">
      <t>ノコ</t>
    </rPh>
    <phoneticPr fontId="3"/>
  </si>
  <si>
    <t>送り状マスタを横縦変換するVIEWを作成して対応できないか確認する</t>
    <rPh sb="0" eb="1">
      <t>オク</t>
    </rPh>
    <rPh sb="2" eb="3">
      <t>ジョウ</t>
    </rPh>
    <rPh sb="7" eb="8">
      <t>ヨコ</t>
    </rPh>
    <rPh sb="8" eb="9">
      <t>タテ</t>
    </rPh>
    <rPh sb="9" eb="11">
      <t>ヘンカン</t>
    </rPh>
    <rPh sb="18" eb="20">
      <t>サクセイ</t>
    </rPh>
    <rPh sb="22" eb="24">
      <t>タイオウ</t>
    </rPh>
    <rPh sb="29" eb="31">
      <t>カクニン</t>
    </rPh>
    <phoneticPr fontId="3"/>
  </si>
  <si>
    <t>LS36060P↓</t>
    <phoneticPr fontId="3"/>
  </si>
  <si>
    <t>BS30010P↓</t>
    <phoneticPr fontId="3"/>
  </si>
  <si>
    <t>ND31010P</t>
    <phoneticPr fontId="3"/>
  </si>
  <si>
    <t>→ソースを見て確認。下記の流れでリアルバッチ処理で発着荷照会DBが作成されている</t>
    <rPh sb="5" eb="6">
      <t>ミ</t>
    </rPh>
    <rPh sb="7" eb="9">
      <t>カクニン</t>
    </rPh>
    <rPh sb="10" eb="12">
      <t>カキ</t>
    </rPh>
    <rPh sb="13" eb="14">
      <t>ナガ</t>
    </rPh>
    <rPh sb="22" eb="24">
      <t>ショリ</t>
    </rPh>
    <rPh sb="25" eb="27">
      <t>ハッチャク</t>
    </rPh>
    <rPh sb="27" eb="28">
      <t>ニ</t>
    </rPh>
    <rPh sb="28" eb="30">
      <t>ショウカイ</t>
    </rPh>
    <rPh sb="33" eb="35">
      <t>サクセイ</t>
    </rPh>
    <phoneticPr fontId="3"/>
  </si>
  <si>
    <t>SHUHOKRN</t>
    <phoneticPr fontId="3"/>
  </si>
  <si>
    <t>VKSHOKR</t>
    <phoneticPr fontId="3"/>
  </si>
  <si>
    <t>DASD05</t>
  </si>
  <si>
    <t>VKOMST2</t>
  </si>
  <si>
    <t>送り状マスターＮＯ２</t>
  </si>
  <si>
    <t>STEISYMD</t>
  </si>
  <si>
    <t>配達指定日</t>
  </si>
  <si>
    <t>STEISHHH</t>
  </si>
  <si>
    <t>配達指定時</t>
  </si>
  <si>
    <t>RDSTEI</t>
    <phoneticPr fontId="3"/>
  </si>
  <si>
    <t>STEISHHHの値から1:午前か2:午後を判定</t>
    <rPh sb="9" eb="10">
      <t>アタイ</t>
    </rPh>
    <rPh sb="14" eb="16">
      <t>ゴゼン</t>
    </rPh>
    <rPh sb="19" eb="21">
      <t>ゴゴ</t>
    </rPh>
    <rPh sb="22" eb="24">
      <t>ハンテイ</t>
    </rPh>
    <phoneticPr fontId="3"/>
  </si>
  <si>
    <t>KOKROKNO</t>
    <phoneticPr fontId="3"/>
  </si>
  <si>
    <t>KOKRATAT</t>
    <phoneticPr fontId="3"/>
  </si>
  <si>
    <t>CHAR</t>
  </si>
  <si>
    <t>PIC</t>
  </si>
  <si>
    <t>DEC FIXED</t>
  </si>
  <si>
    <t>スキーマ</t>
    <phoneticPr fontId="4"/>
  </si>
  <si>
    <t>作成日</t>
    <rPh sb="0" eb="3">
      <t>サクセイビ</t>
    </rPh>
    <phoneticPr fontId="4"/>
  </si>
  <si>
    <t>更新者</t>
    <rPh sb="0" eb="2">
      <t>コウシン</t>
    </rPh>
    <phoneticPr fontId="4"/>
  </si>
  <si>
    <t>更新日</t>
    <rPh sb="0" eb="3">
      <t>コウシンビ</t>
    </rPh>
    <phoneticPr fontId="4"/>
  </si>
  <si>
    <t>更新内容</t>
    <rPh sb="0" eb="2">
      <t>コウシン</t>
    </rPh>
    <rPh sb="2" eb="4">
      <t>ナイヨウ</t>
    </rPh>
    <phoneticPr fontId="4"/>
  </si>
  <si>
    <t>更新者</t>
    <rPh sb="0" eb="3">
      <t>コウシンシャ</t>
    </rPh>
    <phoneticPr fontId="4"/>
  </si>
  <si>
    <t>渡部</t>
    <rPh sb="0" eb="2">
      <t>ワタナベ</t>
    </rPh>
    <phoneticPr fontId="4"/>
  </si>
  <si>
    <t>KOKRYOBI</t>
    <phoneticPr fontId="3"/>
  </si>
  <si>
    <t>諸料金　予備</t>
    <rPh sb="4" eb="6">
      <t>ヨビ</t>
    </rPh>
    <phoneticPr fontId="3"/>
  </si>
  <si>
    <t>渡部</t>
    <rPh sb="0" eb="2">
      <t>ワタナベ</t>
    </rPh>
    <phoneticPr fontId="3"/>
  </si>
  <si>
    <t>VKOMST1_送り状マスターＮＯ１.csv</t>
  </si>
  <si>
    <t>KOKRRUNC</t>
  </si>
  <si>
    <t>運賃２（特定荷主のみ歩引加算）</t>
  </si>
  <si>
    <t>追加項目</t>
  </si>
  <si>
    <t>KOKRRBUG</t>
  </si>
  <si>
    <t>歩引額２</t>
  </si>
  <si>
    <t>消費税２（運賃２の消費税）</t>
  </si>
  <si>
    <t>諸料金　予備</t>
  </si>
  <si>
    <t>渡部</t>
    <rPh sb="0" eb="2">
      <t>ワタナベ</t>
    </rPh>
    <phoneticPr fontId="1"/>
  </si>
  <si>
    <t>渡部</t>
    <phoneticPr fontId="3"/>
  </si>
  <si>
    <t>KOKRKANN</t>
    <phoneticPr fontId="3"/>
  </si>
  <si>
    <t>諸料金　館内配送料区分</t>
    <phoneticPr fontId="3"/>
  </si>
  <si>
    <t>KOKRSYUY</t>
    <phoneticPr fontId="3"/>
  </si>
  <si>
    <t>KOKRKENP</t>
    <phoneticPr fontId="3"/>
  </si>
  <si>
    <t>KOKRFPTN</t>
    <phoneticPr fontId="3"/>
  </si>
  <si>
    <t>Ｆパターン区分</t>
    <phoneticPr fontId="3"/>
  </si>
  <si>
    <t>３－Ｄオンラインシステム</t>
    <phoneticPr fontId="4"/>
  </si>
  <si>
    <t>3DOS</t>
    <phoneticPr fontId="4"/>
  </si>
  <si>
    <t>対象シート</t>
    <rPh sb="0" eb="2">
      <t>タイショウ</t>
    </rPh>
    <phoneticPr fontId="4"/>
  </si>
  <si>
    <t>KOKRNHYM	「２次発送　発送年月日時分」の桁数変更 Nchar(8)→Nchar(12)</t>
    <rPh sb="11" eb="12">
      <t>ジ</t>
    </rPh>
    <rPh sb="12" eb="14">
      <t>ハッソウ</t>
    </rPh>
    <rPh sb="15" eb="17">
      <t>ハッソウ</t>
    </rPh>
    <rPh sb="17" eb="20">
      <t>ネンガッピ</t>
    </rPh>
    <rPh sb="20" eb="22">
      <t>ジブン</t>
    </rPh>
    <rPh sb="24" eb="26">
      <t>ケタスウ</t>
    </rPh>
    <rPh sb="26" eb="28">
      <t>ヘンコウ</t>
    </rPh>
    <phoneticPr fontId="3"/>
  </si>
  <si>
    <t>KOKRYOBI	「諸料金　予備」廃止→復活</t>
    <phoneticPr fontId="3"/>
  </si>
  <si>
    <t xml:space="preserve">マッピング表「VKOMST1 (移行)」変更 NO.96(102行目)						</t>
    <phoneticPr fontId="3"/>
  </si>
  <si>
    <t xml:space="preserve">マッピング表「VKOMST2 (移行)」変更 No.96(102行目)						</t>
    <phoneticPr fontId="3"/>
  </si>
  <si>
    <t>KOKRKNZN	「荷受人　氏名」桁数変更 NCHAR(80)-&gt;NCHAR(40)</t>
    <phoneticPr fontId="3"/>
  </si>
  <si>
    <t>KOKRNAZN	「荷送人　氏名」桁数変更 NCHAR(80)-&gt;NCHAR(40)</t>
    <phoneticPr fontId="3"/>
  </si>
  <si>
    <t>KOKRKBUN	「未収運賃　割増区分」　初期値変更' ' -&gt; '0'</t>
    <phoneticPr fontId="3"/>
  </si>
  <si>
    <t>Includeファイル「OKRJYONZ.CSV」再取り込み。
・送り状マスターの項目追加（発着荷DB2削除関連）
・追加項目　運賃２・歩引額２</t>
    <phoneticPr fontId="3"/>
  </si>
  <si>
    <t>KOKRIJYO	「履歴　異常形態」　初期値変更 ' '-&gt;'0'</t>
    <phoneticPr fontId="3"/>
  </si>
  <si>
    <t>KOKRTUKE	「履歴　付替成立」　初期値変更 ' '-&gt;'0'</t>
    <phoneticPr fontId="3"/>
  </si>
  <si>
    <t>KOKRKTAI	「請求・精算処理　荷送人　形態」　初期値変更 ' '-&gt;'0'</t>
    <phoneticPr fontId="3"/>
  </si>
  <si>
    <t>KOKRKETI	「請求・精算処理　荷受人　形態」　初期値変更 ' '-&gt;'0'</t>
    <phoneticPr fontId="3"/>
  </si>
  <si>
    <t>KOKRNYUK	「請求・精算処理　運賃支払人　区分　入金」　初期値変更 ' '-&gt;'0'</t>
    <phoneticPr fontId="3"/>
  </si>
  <si>
    <t>KOKRKHKB	「発送経費　区分」　初期値変更 ' '-&gt;'0'</t>
    <phoneticPr fontId="3"/>
  </si>
  <si>
    <t>KOKRKTKB	「到着経費　区分」　初期値変更 ' '-&gt;'0'</t>
    <phoneticPr fontId="3"/>
  </si>
  <si>
    <t>KOKRKIKB	「収入　計上区分」　初期値変更' ' -&gt; '00'</t>
    <phoneticPr fontId="3"/>
  </si>
  <si>
    <t>システム</t>
    <phoneticPr fontId="4"/>
  </si>
  <si>
    <t>３－Ｄオンラインシステム</t>
    <phoneticPr fontId="3"/>
  </si>
  <si>
    <t>物理テーブル名</t>
    <rPh sb="0" eb="2">
      <t>ブツリ</t>
    </rPh>
    <rPh sb="6" eb="7">
      <t>メイ</t>
    </rPh>
    <phoneticPr fontId="4"/>
  </si>
  <si>
    <t>論理テーブル名</t>
    <rPh sb="0" eb="2">
      <t>ロンリ</t>
    </rPh>
    <rPh sb="6" eb="7">
      <t>メイ</t>
    </rPh>
    <phoneticPr fontId="4"/>
  </si>
  <si>
    <t>3DOS</t>
    <phoneticPr fontId="3"/>
  </si>
  <si>
    <t>作成者</t>
    <phoneticPr fontId="4"/>
  </si>
  <si>
    <t>作成日</t>
    <phoneticPr fontId="4"/>
  </si>
  <si>
    <t>承認者</t>
    <phoneticPr fontId="4"/>
  </si>
  <si>
    <t xml:space="preserve">  </t>
  </si>
  <si>
    <t>承認日</t>
    <phoneticPr fontId="4"/>
  </si>
  <si>
    <t>送り状マスターＮＯ１</t>
    <phoneticPr fontId="3"/>
  </si>
  <si>
    <t>３－Ｄオンラインシステム</t>
    <phoneticPr fontId="3"/>
  </si>
  <si>
    <t>3DOS</t>
    <phoneticPr fontId="3"/>
  </si>
  <si>
    <t>VKSFSNO</t>
  </si>
  <si>
    <t>VKSFSNO</t>
    <phoneticPr fontId="3"/>
  </si>
  <si>
    <t>廃止テーブル追加</t>
    <rPh sb="0" eb="2">
      <t>ハイシ</t>
    </rPh>
    <rPh sb="6" eb="8">
      <t>ツイカ</t>
    </rPh>
    <phoneticPr fontId="3"/>
  </si>
  <si>
    <t>渡部</t>
    <rPh sb="0" eb="2">
      <t>ワタナベ</t>
    </rPh>
    <phoneticPr fontId="3"/>
  </si>
  <si>
    <t>送付書送り状ＮＯマスター　　</t>
  </si>
  <si>
    <t>VSHSINMI</t>
  </si>
  <si>
    <t>送り状枚数（削除分除く）</t>
  </si>
  <si>
    <t>送り状枚数（送り状データ件数）</t>
  </si>
  <si>
    <t>9:削除</t>
  </si>
  <si>
    <t>SOHFUSNO</t>
    <phoneticPr fontId="3"/>
  </si>
  <si>
    <t>発送伝票送付書ＮＯ</t>
    <phoneticPr fontId="3"/>
  </si>
  <si>
    <t>年月日を抽出</t>
    <rPh sb="0" eb="3">
      <t>ネンガッピ</t>
    </rPh>
    <rPh sb="4" eb="6">
      <t>チュウシュツ</t>
    </rPh>
    <phoneticPr fontId="3"/>
  </si>
  <si>
    <t>時分を抽出</t>
    <rPh sb="0" eb="2">
      <t>ジフン</t>
    </rPh>
    <rPh sb="3" eb="5">
      <t>チュウシュツ</t>
    </rPh>
    <phoneticPr fontId="3"/>
  </si>
  <si>
    <t>VSHSYOSY</t>
    <phoneticPr fontId="3"/>
  </si>
  <si>
    <t>VSHSAIRT</t>
    <phoneticPr fontId="3"/>
  </si>
  <si>
    <t>VKKAISO</t>
    <phoneticPr fontId="3"/>
  </si>
  <si>
    <t>VSKJKOKU</t>
  </si>
  <si>
    <t>送付書NOをキーにVKKAISO.VSKJKINO[回送入力票NO]</t>
    <rPh sb="0" eb="3">
      <t>ソウフショ</t>
    </rPh>
    <rPh sb="26" eb="28">
      <t>カイソウ</t>
    </rPh>
    <rPh sb="28" eb="30">
      <t>ニュウリョク</t>
    </rPh>
    <rPh sb="30" eb="31">
      <t>ヒョウ</t>
    </rPh>
    <phoneticPr fontId="3"/>
  </si>
  <si>
    <t>1.送り状マスタ取得</t>
    <rPh sb="2" eb="3">
      <t>オク</t>
    </rPh>
    <rPh sb="4" eb="5">
      <t>ジョウ</t>
    </rPh>
    <rPh sb="8" eb="10">
      <t>シュトク</t>
    </rPh>
    <phoneticPr fontId="3"/>
  </si>
  <si>
    <t>SELECT</t>
  </si>
  <si>
    <t>FROM</t>
  </si>
  <si>
    <t xml:space="preserve">    VKOMST1</t>
  </si>
  <si>
    <t>WHERE</t>
  </si>
  <si>
    <t xml:space="preserve">    *</t>
  </si>
  <si>
    <t xml:space="preserve">    KOKROKNO = :条件①</t>
    <rPh sb="16" eb="18">
      <t>ジョウケン</t>
    </rPh>
    <phoneticPr fontId="3"/>
  </si>
  <si>
    <t>2.送り状マスタ_受付年月日_発荷主 取得</t>
    <rPh sb="2" eb="3">
      <t>オク</t>
    </rPh>
    <rPh sb="4" eb="5">
      <t>ジョウ</t>
    </rPh>
    <rPh sb="9" eb="11">
      <t>ウケツケ</t>
    </rPh>
    <rPh sb="11" eb="14">
      <t>ネンガッピ</t>
    </rPh>
    <rPh sb="15" eb="16">
      <t>ハツ</t>
    </rPh>
    <rPh sb="16" eb="18">
      <t>ニヌシ</t>
    </rPh>
    <rPh sb="19" eb="21">
      <t>シュトク</t>
    </rPh>
    <phoneticPr fontId="3"/>
  </si>
  <si>
    <t xml:space="preserve">    KOKROKNO</t>
  </si>
  <si>
    <t>ORDER BY</t>
  </si>
  <si>
    <t xml:space="preserve">    AND KOKRCOCD = :条件②</t>
    <rPh sb="20" eb="22">
      <t>ジョウケン</t>
    </rPh>
    <phoneticPr fontId="3"/>
  </si>
  <si>
    <t>ＥＲ図・ＳＱＬ</t>
    <phoneticPr fontId="3"/>
  </si>
  <si>
    <t>ER図1,2追加</t>
    <rPh sb="2" eb="3">
      <t>ズ</t>
    </rPh>
    <rPh sb="6" eb="8">
      <t>ツイカ</t>
    </rPh>
    <phoneticPr fontId="3"/>
  </si>
  <si>
    <t>JAC高梨</t>
    <rPh sb="3" eb="5">
      <t>タカナシ</t>
    </rPh>
    <phoneticPr fontId="3"/>
  </si>
  <si>
    <t>--１次発送から５次発送で横持ちになっているデータを縦に表示するためのサブクエリ</t>
  </si>
  <si>
    <t xml:space="preserve">        ID</t>
  </si>
  <si>
    <t xml:space="preserve">        VKOMST1 </t>
  </si>
  <si>
    <t xml:space="preserve">    MainTable </t>
  </si>
  <si>
    <t xml:space="preserve">WITH MainTable AS ( </t>
  </si>
  <si>
    <t xml:space="preserve">    SELECT</t>
  </si>
  <si>
    <t xml:space="preserve">        , KOKROKNO</t>
  </si>
  <si>
    <t xml:space="preserve">        , KOKRTYPE</t>
  </si>
  <si>
    <t xml:space="preserve">        , KOKRRECT</t>
  </si>
  <si>
    <t xml:space="preserve">        , KOKRMTCK</t>
  </si>
  <si>
    <t xml:space="preserve">        , KOKRUNKI</t>
  </si>
  <si>
    <t xml:space="preserve">        , KOKRGAMN</t>
  </si>
  <si>
    <t xml:space="preserve">        , KOKRSYUY</t>
  </si>
  <si>
    <t xml:space="preserve">        , KOKRKENP</t>
  </si>
  <si>
    <t xml:space="preserve">        , KOKRFPTN</t>
  </si>
  <si>
    <t xml:space="preserve">        , KOKRNGKB</t>
  </si>
  <si>
    <t xml:space="preserve">        , KOKRHCCD</t>
  </si>
  <si>
    <t xml:space="preserve">        , KOKRCOCD</t>
  </si>
  <si>
    <t xml:space="preserve">        , KOKRCKCD</t>
  </si>
  <si>
    <t xml:space="preserve">        , KOKRPOST</t>
  </si>
  <si>
    <t xml:space="preserve">        , KOKRKNZN</t>
  </si>
  <si>
    <t xml:space="preserve">        , KOKRKNAM</t>
  </si>
  <si>
    <t xml:space="preserve">        , KOKRTELE</t>
  </si>
  <si>
    <t xml:space="preserve">        , KOKRKOSU</t>
  </si>
  <si>
    <t xml:space="preserve">        , KOKRKIRO</t>
  </si>
  <si>
    <t xml:space="preserve">        , KOKRUNCI</t>
  </si>
  <si>
    <t xml:space="preserve">        , KOKRRYOK</t>
  </si>
  <si>
    <t xml:space="preserve">        , KOKRKBUN</t>
  </si>
  <si>
    <t xml:space="preserve">        , KOKRRITU</t>
  </si>
  <si>
    <t xml:space="preserve">        , KOKRATAT</t>
  </si>
  <si>
    <t xml:space="preserve">        , KOKRASHU</t>
  </si>
  <si>
    <t xml:space="preserve">        , KOKRAKIN</t>
  </si>
  <si>
    <t xml:space="preserve">        , KOKRARYO</t>
  </si>
  <si>
    <t xml:space="preserve">        , KOKRBUGA</t>
  </si>
  <si>
    <t xml:space="preserve">        , KOKRDKBN</t>
  </si>
  <si>
    <t xml:space="preserve">        , KOKRDAAT</t>
  </si>
  <si>
    <t xml:space="preserve">        , KOKRRONE</t>
  </si>
  <si>
    <t xml:space="preserve">        , KOKRSOKN</t>
  </si>
  <si>
    <t xml:space="preserve">        , KOKRKESH</t>
  </si>
  <si>
    <t xml:space="preserve">        , KOKRIJYO</t>
  </si>
  <si>
    <t xml:space="preserve">        , KOKRTUKE</t>
  </si>
  <si>
    <t xml:space="preserve">        , KOKRJURY</t>
  </si>
  <si>
    <t xml:space="preserve">        , KOKRDTKO</t>
  </si>
  <si>
    <t xml:space="preserve">        , KOKRRUNC</t>
  </si>
  <si>
    <t xml:space="preserve">        , KOKRRBUG</t>
  </si>
  <si>
    <t xml:space="preserve">        , KOKRRNRY</t>
  </si>
  <si>
    <t xml:space="preserve">        , KOKRSYU1</t>
  </si>
  <si>
    <t xml:space="preserve">        , KOKRSYU2</t>
  </si>
  <si>
    <t xml:space="preserve">        , KOKRDAIH</t>
  </si>
  <si>
    <t xml:space="preserve">        , KOKR3MTN</t>
  </si>
  <si>
    <t xml:space="preserve">        , KOKRATSU</t>
  </si>
  <si>
    <t xml:space="preserve">        , KOKRTNCD</t>
  </si>
  <si>
    <t xml:space="preserve">        , KOKRSHAI</t>
  </si>
  <si>
    <t xml:space="preserve">        , KOKRSHAK</t>
  </si>
  <si>
    <t xml:space="preserve">        , KOKRUJUA</t>
  </si>
  <si>
    <t xml:space="preserve">        , KOKRUJUB</t>
  </si>
  <si>
    <t xml:space="preserve">        , KOKRUYOS</t>
  </si>
  <si>
    <t xml:space="preserve">        , KOKRUSHB</t>
  </si>
  <si>
    <t xml:space="preserve">        , KOKRUYMD</t>
  </si>
  <si>
    <t xml:space="preserve">        , KOKRTROK</t>
  </si>
  <si>
    <t xml:space="preserve">        , KOKRAKAT</t>
  </si>
  <si>
    <t xml:space="preserve">        , KOKRTENC</t>
  </si>
  <si>
    <t xml:space="preserve">        , KOKRDIHY</t>
  </si>
  <si>
    <t xml:space="preserve">        , KOKRCONO</t>
  </si>
  <si>
    <t xml:space="preserve">        , KOKRHJUA</t>
  </si>
  <si>
    <t xml:space="preserve">        , KOKRHJUB</t>
  </si>
  <si>
    <t xml:space="preserve">        , KOKRHYOS</t>
  </si>
  <si>
    <t xml:space="preserve">        , KOKRHSHN</t>
  </si>
  <si>
    <t xml:space="preserve">        , KOKRJOKY</t>
  </si>
  <si>
    <t xml:space="preserve">        , KOKRGSHI</t>
  </si>
  <si>
    <t xml:space="preserve">        , KOKRTJYO</t>
  </si>
  <si>
    <t xml:space="preserve">        , KOKRTHIZ</t>
  </si>
  <si>
    <t xml:space="preserve">        , KOKRHTRO</t>
  </si>
  <si>
    <t xml:space="preserve">        , KOKRKTAI</t>
  </si>
  <si>
    <t xml:space="preserve">        , KOKRNOSQ</t>
  </si>
  <si>
    <t xml:space="preserve">        , KOKRKETI</t>
  </si>
  <si>
    <t xml:space="preserve">        , KOKRSSNO</t>
  </si>
  <si>
    <t xml:space="preserve">        , KOKRKEIT</t>
  </si>
  <si>
    <t xml:space="preserve">        , KOKRNYUK</t>
  </si>
  <si>
    <t xml:space="preserve">        , KOKRSQKB</t>
  </si>
  <si>
    <t xml:space="preserve">        , KOKRTCOD</t>
  </si>
  <si>
    <t xml:space="preserve">        , KOKRSQNO</t>
  </si>
  <si>
    <t xml:space="preserve">        , KOKRKMNO</t>
  </si>
  <si>
    <t xml:space="preserve">        , KOKRHENK</t>
  </si>
  <si>
    <t xml:space="preserve">        , KOKRTONO</t>
  </si>
  <si>
    <t xml:space="preserve">        , KOKRKYNO</t>
  </si>
  <si>
    <t xml:space="preserve">        , KOKRHACI</t>
  </si>
  <si>
    <t xml:space="preserve">        , KOKRCYAK</t>
  </si>
  <si>
    <t xml:space="preserve">        , KOKRTOKI</t>
  </si>
  <si>
    <t xml:space="preserve">        , KOKRCKHR</t>
  </si>
  <si>
    <t xml:space="preserve">        , KOKRRENR</t>
  </si>
  <si>
    <t xml:space="preserve">        , KOKRSHUK</t>
  </si>
  <si>
    <t xml:space="preserve">        , KOKRKANN</t>
  </si>
  <si>
    <t xml:space="preserve">        , KOKRHITA</t>
  </si>
  <si>
    <t xml:space="preserve">        , KOKRKOSO</t>
  </si>
  <si>
    <t xml:space="preserve">        , KOKRCHKB</t>
  </si>
  <si>
    <t xml:space="preserve">        , KOKRCHOS</t>
  </si>
  <si>
    <t xml:space="preserve">        , KOKRKONP</t>
  </si>
  <si>
    <t xml:space="preserve">        , KOKRKOSK</t>
  </si>
  <si>
    <t xml:space="preserve">        , KOKRETCE</t>
  </si>
  <si>
    <t xml:space="preserve">        , KOKRYOBI</t>
  </si>
  <si>
    <t xml:space="preserve">        , KOKRKHKB</t>
  </si>
  <si>
    <t xml:space="preserve">        , KOKRKHKN</t>
  </si>
  <si>
    <t xml:space="preserve">        , KOKRKTKB</t>
  </si>
  <si>
    <t xml:space="preserve">        , KOKRKTKN</t>
  </si>
  <si>
    <t xml:space="preserve">        , KOKRKMSK</t>
  </si>
  <si>
    <t xml:space="preserve">        , KOKRTOSI</t>
  </si>
  <si>
    <t xml:space="preserve">        , KOKRTSHA</t>
  </si>
  <si>
    <t xml:space="preserve">        , KOKRHASS</t>
  </si>
  <si>
    <t xml:space="preserve">        , KOKRTOCH</t>
  </si>
  <si>
    <t xml:space="preserve">        , KOKRNAZN</t>
  </si>
  <si>
    <t xml:space="preserve">        , KOKRNAME</t>
  </si>
  <si>
    <t xml:space="preserve">        , KOKRUKHI</t>
  </si>
  <si>
    <t xml:space="preserve">        , KOKRGISH</t>
  </si>
  <si>
    <t xml:space="preserve">        , KOKRTASH</t>
  </si>
  <si>
    <t xml:space="preserve">        , KOKRATKA</t>
  </si>
  <si>
    <t xml:space="preserve">        , KOKRLATN</t>
  </si>
  <si>
    <t xml:space="preserve">        , KOKRKIKB</t>
  </si>
  <si>
    <t xml:space="preserve">        , KOKRHINC</t>
  </si>
  <si>
    <t xml:space="preserve">        , KOKRUCIN</t>
  </si>
  <si>
    <t xml:space="preserve">        , KOKRRKNK</t>
  </si>
  <si>
    <t xml:space="preserve">        , KOKRGYOS</t>
  </si>
  <si>
    <t xml:space="preserve">        , SYSCRDTS</t>
  </si>
  <si>
    <t xml:space="preserve">        , SYSCRTID</t>
  </si>
  <si>
    <t xml:space="preserve">        , SYSCRJCD</t>
  </si>
  <si>
    <t xml:space="preserve">        , SYSCRPID</t>
  </si>
  <si>
    <t xml:space="preserve">        , SYSUPDTS</t>
  </si>
  <si>
    <t xml:space="preserve">        , SYSUPTID</t>
  </si>
  <si>
    <t xml:space="preserve">        , SYSUPJCD</t>
  </si>
  <si>
    <t xml:space="preserve">        , SYSUPPID</t>
  </si>
  <si>
    <t xml:space="preserve">        , VERSION </t>
  </si>
  <si>
    <t xml:space="preserve">    FROM</t>
  </si>
  <si>
    <t xml:space="preserve">) </t>
  </si>
  <si>
    <t xml:space="preserve">, SubTable AS ( </t>
  </si>
  <si>
    <t xml:space="preserve">        , '１次発送' DeliveryCount</t>
  </si>
  <si>
    <t xml:space="preserve">        , KOKRTRKB</t>
  </si>
  <si>
    <t xml:space="preserve">        , KOKRCODE</t>
  </si>
  <si>
    <t xml:space="preserve">        , KOKRIYMD</t>
  </si>
  <si>
    <t xml:space="preserve">        , KOKRTSNH</t>
  </si>
  <si>
    <t xml:space="preserve">        , KOKRSOSU</t>
  </si>
  <si>
    <t xml:space="preserve">        , KOKRUNKB</t>
  </si>
  <si>
    <t xml:space="preserve">        , KOKRSREI</t>
  </si>
  <si>
    <t xml:space="preserve">        , KOKRHJYA</t>
  </si>
  <si>
    <t xml:space="preserve">        , KOKRHJYB</t>
  </si>
  <si>
    <t xml:space="preserve">        , KOKRHYRS</t>
  </si>
  <si>
    <t xml:space="preserve">        , KOKRHTRE</t>
  </si>
  <si>
    <t xml:space="preserve">        , KOKRYKKB</t>
  </si>
  <si>
    <t xml:space="preserve">        , KOKRTTCD</t>
  </si>
  <si>
    <t xml:space="preserve">        , KOKRITYM</t>
  </si>
  <si>
    <t xml:space="preserve">        , KOKRTWUS</t>
  </si>
  <si>
    <t xml:space="preserve">        , KOKRYUSO </t>
  </si>
  <si>
    <t xml:space="preserve">    UNION ALL </t>
  </si>
  <si>
    <t xml:space="preserve">        , '２次発送'</t>
  </si>
  <si>
    <t xml:space="preserve">        , KOKRTTKK</t>
  </si>
  <si>
    <t xml:space="preserve">        , KOKRCDTN</t>
  </si>
  <si>
    <t xml:space="preserve">        , KOKRNHYM</t>
  </si>
  <si>
    <t xml:space="preserve">        , KOKRADDT</t>
  </si>
  <si>
    <t xml:space="preserve">        , KOKRSANH</t>
  </si>
  <si>
    <t xml:space="preserve">        , KOKRUBKB</t>
  </si>
  <si>
    <t xml:space="preserve">        , KOKRREIN</t>
  </si>
  <si>
    <t xml:space="preserve">        , KOKRHTJA</t>
  </si>
  <si>
    <t xml:space="preserve">        , KOKRHTJB</t>
  </si>
  <si>
    <t xml:space="preserve">        , KOKRHTYR</t>
  </si>
  <si>
    <t xml:space="preserve">        , KOKRHTTR</t>
  </si>
  <si>
    <t xml:space="preserve">        , KOKRYKKD</t>
  </si>
  <si>
    <t xml:space="preserve">        , KOKRCODT</t>
  </si>
  <si>
    <t xml:space="preserve">        , KOKRNENG</t>
  </si>
  <si>
    <t xml:space="preserve">        , KOKRTTUS</t>
  </si>
  <si>
    <t xml:space="preserve">        , KOKRYUSK </t>
  </si>
  <si>
    <t xml:space="preserve">        , '３次発送'</t>
  </si>
  <si>
    <t xml:space="preserve">        , KOKRTRKK</t>
  </si>
  <si>
    <t xml:space="preserve">        , KOKRTENS</t>
  </si>
  <si>
    <t xml:space="preserve">        , KOKRHIZU</t>
  </si>
  <si>
    <t xml:space="preserve">        , KOKRSATU</t>
  </si>
  <si>
    <t xml:space="preserve">        , KOKRSOFU</t>
  </si>
  <si>
    <t xml:space="preserve">        , KOKRUCKB</t>
  </si>
  <si>
    <t xml:space="preserve">        , KOKRSSIR</t>
  </si>
  <si>
    <t xml:space="preserve">        , KOKRHRJA</t>
  </si>
  <si>
    <t xml:space="preserve">        , KOKRHRJB</t>
  </si>
  <si>
    <t xml:space="preserve">        , KOKRHRYR</t>
  </si>
  <si>
    <t xml:space="preserve">        , KOKRHRTR</t>
  </si>
  <si>
    <t xml:space="preserve">        , KOKRYTKU</t>
  </si>
  <si>
    <t xml:space="preserve">        , KOKRTCCD</t>
  </si>
  <si>
    <t xml:space="preserve">        , KOKRSTNN</t>
  </si>
  <si>
    <t xml:space="preserve">        , KOKRSTTU</t>
  </si>
  <si>
    <t xml:space="preserve">        , KOKRMETA </t>
  </si>
  <si>
    <t xml:space="preserve">        , '４次発送'</t>
  </si>
  <si>
    <t xml:space="preserve">        , KOKRYTKK</t>
  </si>
  <si>
    <t xml:space="preserve">        , KOKRYENS</t>
  </si>
  <si>
    <t xml:space="preserve">        , KOKRYIZU</t>
  </si>
  <si>
    <t xml:space="preserve">        , KOKRYATU</t>
  </si>
  <si>
    <t xml:space="preserve">        , KOKRYOFU</t>
  </si>
  <si>
    <t xml:space="preserve">        , KOKRUDKB</t>
  </si>
  <si>
    <t xml:space="preserve">        , KOKRYSIR</t>
  </si>
  <si>
    <t xml:space="preserve">        , KOKRHYJA</t>
  </si>
  <si>
    <t xml:space="preserve">        , KOKRHYJB</t>
  </si>
  <si>
    <t xml:space="preserve">        , KOKRHYYR</t>
  </si>
  <si>
    <t xml:space="preserve">        , KOKRHYTR</t>
  </si>
  <si>
    <t xml:space="preserve">        , KOKRYYTT</t>
  </si>
  <si>
    <t xml:space="preserve">        , KOKRYCCD</t>
  </si>
  <si>
    <t xml:space="preserve">        , KOKRYTNN</t>
  </si>
  <si>
    <t xml:space="preserve">        , KOKRYTTU</t>
  </si>
  <si>
    <t xml:space="preserve">        , KOKRYETA </t>
  </si>
  <si>
    <t xml:space="preserve">        , '５次発送'</t>
  </si>
  <si>
    <t xml:space="preserve">        , KOKRZTKK</t>
  </si>
  <si>
    <t xml:space="preserve">        , KOKRZENS</t>
  </si>
  <si>
    <t xml:space="preserve">        , KOKRZIZU</t>
  </si>
  <si>
    <t xml:space="preserve">        , KOKRZATU</t>
  </si>
  <si>
    <t xml:space="preserve">        , KOKRZOFU</t>
  </si>
  <si>
    <t xml:space="preserve">        , KOKRUEKB</t>
  </si>
  <si>
    <t xml:space="preserve">        , KOKRZSIR</t>
  </si>
  <si>
    <t xml:space="preserve">        , KOKRHZJA</t>
  </si>
  <si>
    <t xml:space="preserve">        , KOKRHZJB</t>
  </si>
  <si>
    <t xml:space="preserve">        , KOKRHZYR</t>
  </si>
  <si>
    <t xml:space="preserve">        , KOKRHZTR</t>
  </si>
  <si>
    <t xml:space="preserve">        , KOKRZZTT</t>
  </si>
  <si>
    <t xml:space="preserve">        , KOKRZCCD</t>
  </si>
  <si>
    <t xml:space="preserve">        , KOKRZTNN</t>
  </si>
  <si>
    <t xml:space="preserve">        , KOKRZTTU</t>
  </si>
  <si>
    <t xml:space="preserve">        , KOKRZETA </t>
  </si>
  <si>
    <t xml:space="preserve">    LEFT JOIN SubTable </t>
  </si>
  <si>
    <t xml:space="preserve">        ON MainTable.ID = SubTable.ID </t>
  </si>
  <si>
    <t xml:space="preserve">    LEFT JOIN RDTENS DeliveryShop </t>
  </si>
  <si>
    <t xml:space="preserve">    LEFT JOIN VKCHINM </t>
  </si>
  <si>
    <t xml:space="preserve">    KOKRSOSU</t>
  </si>
  <si>
    <t xml:space="preserve">    , KOKRSREI</t>
  </si>
  <si>
    <t xml:space="preserve">    , KOKRTRKB</t>
  </si>
  <si>
    <t xml:space="preserve">    , KOKRUNKB</t>
  </si>
  <si>
    <t xml:space="preserve">    , KOKRYKKB</t>
  </si>
  <si>
    <t xml:space="preserve">    , KOKRYUSO</t>
  </si>
  <si>
    <t xml:space="preserve">    , KOKRHYRS</t>
  </si>
  <si>
    <t xml:space="preserve">    , (SELECT VSKJKOKU FROM VKKAISO WHERE VSKJKINO = KOKRSOSU) KOKSAIRT</t>
  </si>
  <si>
    <t xml:space="preserve">    , KOKROKNO</t>
  </si>
  <si>
    <t xml:space="preserve">    , KOKRKNAM</t>
  </si>
  <si>
    <t xml:space="preserve">    , KOKRCKCD</t>
  </si>
  <si>
    <t xml:space="preserve">    , VKCHINM.CHMKNJNM</t>
  </si>
  <si>
    <t xml:space="preserve">    , KOKRTENC</t>
  </si>
  <si>
    <t xml:space="preserve">    , KOKRTONO</t>
  </si>
  <si>
    <t xml:space="preserve">    , KOKRKOSU</t>
  </si>
  <si>
    <t xml:space="preserve">    , KOKRKIRO</t>
  </si>
  <si>
    <t xml:space="preserve">    , '' POSScanInfo</t>
  </si>
  <si>
    <t xml:space="preserve">    , '' Status</t>
  </si>
  <si>
    <t xml:space="preserve">    , '' SpecifiedDate </t>
  </si>
  <si>
    <t>項目名</t>
    <rPh sb="0" eb="3">
      <t>コウモクメイ</t>
    </rPh>
    <phoneticPr fontId="3"/>
  </si>
  <si>
    <t>発送取消区分</t>
  </si>
  <si>
    <t>発送店所コード</t>
  </si>
  <si>
    <t>発送年月日時分</t>
  </si>
  <si>
    <t>到着予確区分</t>
  </si>
  <si>
    <t>積載社番</t>
  </si>
  <si>
    <t>荷送人氏名カナ</t>
  </si>
  <si>
    <t>荷受人氏名カナ</t>
  </si>
  <si>
    <t>荷受人着地コード</t>
  </si>
  <si>
    <t>荷受人着地名</t>
  </si>
  <si>
    <t>配達店所コード</t>
  </si>
  <si>
    <t>他社送り状他社輸送送り状ＮＯ</t>
  </si>
  <si>
    <t>重量_KG</t>
  </si>
  <si>
    <t>POS_スキャン情報</t>
  </si>
  <si>
    <t>状況</t>
  </si>
  <si>
    <t>指定日</t>
  </si>
  <si>
    <t>ER図3 追加</t>
    <rPh sb="2" eb="3">
      <t>ズ</t>
    </rPh>
    <rPh sb="5" eb="7">
      <t>ツイカ</t>
    </rPh>
    <phoneticPr fontId="3"/>
  </si>
  <si>
    <t>菅間</t>
    <rPh sb="0" eb="2">
      <t>スガマ</t>
    </rPh>
    <phoneticPr fontId="3"/>
  </si>
  <si>
    <t xml:space="preserve">    KOKRUYMD BETWEEN :条件①||'000000' AND :条件①||'999999'</t>
    <phoneticPr fontId="3"/>
  </si>
  <si>
    <t>3.積荷明細データ 取得</t>
    <rPh sb="10" eb="12">
      <t>シュトク</t>
    </rPh>
    <phoneticPr fontId="3"/>
  </si>
  <si>
    <t xml:space="preserve">    WHERE</t>
  </si>
  <si>
    <t>渡部</t>
    <rPh sb="0" eb="2">
      <t>ワタナベ</t>
    </rPh>
    <phoneticPr fontId="3"/>
  </si>
  <si>
    <t>初期値変更　下記１４か所
(01) KOKRSYUY[運賃集約区分]
(02) KOKRKENP[検品区分]
(03) KOKRFPTN[Ｆパターン区分]
(04) KOKRHCCD[荷送人　発地コード]
(05) KOKRASHU[預り金　保険種類]
(06) KOKRDKBN[代引　形態区分]
(07) KOKRJURY[履歴　航空未収区分]
(08) KOKR3MTN[最終扱店（顧客特殊）]
(09) KOKRJOKY[配達　状況区分]
(10) KOKRKEIT[請求・精算処理　運賃支払人　区分　形態]
(11) KOKRHENK[他社送り状　変換マスター区分]
(12) KOKRKANN[諸料金　館内配送料区分]
(13) KOKRATKA[標準最終　扱方]
(14) KOKRGYOS[荷送人業種コード]</t>
    <rPh sb="0" eb="3">
      <t>ショキチ</t>
    </rPh>
    <rPh sb="3" eb="5">
      <t>ヘンコウ</t>
    </rPh>
    <rPh sb="6" eb="8">
      <t>カキ</t>
    </rPh>
    <rPh sb="11" eb="12">
      <t>ショ</t>
    </rPh>
    <phoneticPr fontId="3"/>
  </si>
  <si>
    <t>' '</t>
  </si>
  <si>
    <t>'0'</t>
  </si>
  <si>
    <t>'00000'</t>
  </si>
  <si>
    <t>'0000'</t>
  </si>
  <si>
    <t>'00'</t>
  </si>
  <si>
    <t>VKOMST1</t>
    <phoneticPr fontId="3"/>
  </si>
  <si>
    <t>VKOMST1</t>
    <phoneticPr fontId="3"/>
  </si>
  <si>
    <t>KOKRCHKB「諸料金　サーチャージ料金区分」初期値変更 ' '-&gt;'0'</t>
    <phoneticPr fontId="3"/>
  </si>
  <si>
    <t>渡部</t>
    <rPh sb="0" eb="2">
      <t>ワタナベ</t>
    </rPh>
    <phoneticPr fontId="3"/>
  </si>
  <si>
    <t>収受金</t>
    <phoneticPr fontId="3"/>
  </si>
  <si>
    <t>配達店所略名</t>
    <phoneticPr fontId="3"/>
  </si>
  <si>
    <t>廃止マッピング表　途中まで作りかけであったものを修正</t>
    <rPh sb="0" eb="2">
      <t>ハイシ</t>
    </rPh>
    <rPh sb="7" eb="8">
      <t>ヒョウ</t>
    </rPh>
    <rPh sb="9" eb="11">
      <t>トチュウ</t>
    </rPh>
    <rPh sb="13" eb="14">
      <t>ツク</t>
    </rPh>
    <rPh sb="24" eb="26">
      <t>シュウセイ</t>
    </rPh>
    <phoneticPr fontId="3"/>
  </si>
  <si>
    <t xml:space="preserve">    , KOKRUNCI + KOKRRYOK + KOKRSOKN + KOKRATAT + KOKRARYO SyujuKin</t>
  </si>
  <si>
    <t>ER図3 
取得件数上限変更 5000 → 500
ソート条件追加</t>
    <rPh sb="2" eb="3">
      <t>ズ</t>
    </rPh>
    <rPh sb="6" eb="8">
      <t>シュトク</t>
    </rPh>
    <rPh sb="8" eb="10">
      <t>ケンスウ</t>
    </rPh>
    <rPh sb="10" eb="12">
      <t>ジョウゲン</t>
    </rPh>
    <rPh sb="12" eb="14">
      <t>ヘンコウ</t>
    </rPh>
    <rPh sb="29" eb="31">
      <t>ジョウケン</t>
    </rPh>
    <rPh sb="31" eb="33">
      <t>ツイカ</t>
    </rPh>
    <phoneticPr fontId="3"/>
  </si>
  <si>
    <t>菅間</t>
    <rPh sb="0" eb="2">
      <t>スガマ</t>
    </rPh>
    <phoneticPr fontId="3"/>
  </si>
  <si>
    <t xml:space="preserve">    KOKRCKCD</t>
  </si>
  <si>
    <t>ER図3 
絞り込み条件に誤りがあったため修正</t>
    <rPh sb="2" eb="3">
      <t>ズ</t>
    </rPh>
    <rPh sb="6" eb="7">
      <t>シボ</t>
    </rPh>
    <rPh sb="8" eb="9">
      <t>コ</t>
    </rPh>
    <rPh sb="10" eb="12">
      <t>ジョウケン</t>
    </rPh>
    <rPh sb="13" eb="21">
      <t>アヤm</t>
    </rPh>
    <rPh sb="21" eb="23">
      <t>シュウセイ</t>
    </rPh>
    <phoneticPr fontId="3"/>
  </si>
  <si>
    <t>荷送人　氏名</t>
    <phoneticPr fontId="3"/>
  </si>
  <si>
    <t>荷受人　氏名</t>
    <phoneticPr fontId="3"/>
  </si>
  <si>
    <t>KOKRKNZN</t>
    <phoneticPr fontId="3"/>
  </si>
  <si>
    <t>KOKRNAZN</t>
    <phoneticPr fontId="3"/>
  </si>
  <si>
    <t>ER図3 
取得項目追加 [荷送人　氏名]、[ 荷受人　氏名]</t>
    <rPh sb="2" eb="3">
      <t>ズ</t>
    </rPh>
    <rPh sb="6" eb="8">
      <t>シュトク</t>
    </rPh>
    <rPh sb="8" eb="10">
      <t>コウモク</t>
    </rPh>
    <rPh sb="10" eb="12">
      <t>ツイカ</t>
    </rPh>
    <phoneticPr fontId="3"/>
  </si>
  <si>
    <t xml:space="preserve">菅間 </t>
    <rPh sb="0" eb="2">
      <t>スガマ</t>
    </rPh>
    <phoneticPr fontId="3"/>
  </si>
  <si>
    <t>,KOKRCODE</t>
  </si>
  <si>
    <t>,KOKRIYMD</t>
  </si>
  <si>
    <t>,KOKRTSNH</t>
  </si>
  <si>
    <t>,KOKRSOSU</t>
  </si>
  <si>
    <t>,KOKRUNKB</t>
  </si>
  <si>
    <t>,KOKRSREI</t>
  </si>
  <si>
    <t>,KOKRHJYA</t>
  </si>
  <si>
    <t>,KOKRHJYB</t>
  </si>
  <si>
    <t>,KOKRHYRS</t>
  </si>
  <si>
    <t>,KOKRHSHB</t>
  </si>
  <si>
    <t>,KOKRHTRE</t>
  </si>
  <si>
    <t>,KOKRYKKB</t>
  </si>
  <si>
    <t>,KOKRTTCD</t>
  </si>
  <si>
    <t>,KOKRITYM</t>
  </si>
  <si>
    <t>,KOKRTWUS</t>
  </si>
  <si>
    <t>,KOKRYUSO</t>
  </si>
  <si>
    <t>,KOKROKNO</t>
  </si>
  <si>
    <t>(</t>
  </si>
  <si>
    <t>UNION ALL</t>
  </si>
  <si>
    <t>,KOKRCDTN</t>
  </si>
  <si>
    <t>,KOKRNHYM</t>
  </si>
  <si>
    <t>,KOKRADDT</t>
  </si>
  <si>
    <t>,KOKRSANH</t>
  </si>
  <si>
    <t>,KOKRUBKB</t>
  </si>
  <si>
    <t>,KOKRREIN</t>
  </si>
  <si>
    <t>,KOKRHTJA</t>
  </si>
  <si>
    <t>,KOKRHTJB</t>
  </si>
  <si>
    <t>,KOKRHTYR</t>
  </si>
  <si>
    <t>,KOKRHTSB</t>
  </si>
  <si>
    <t>,KOKRHTTR</t>
  </si>
  <si>
    <t>,KOKRYKKD</t>
  </si>
  <si>
    <t>,KOKRCODT</t>
  </si>
  <si>
    <t>,KOKRNENG</t>
  </si>
  <si>
    <t>,KOKRTTUS</t>
  </si>
  <si>
    <t>,KOKRYUSK</t>
  </si>
  <si>
    <t>,KOKRTENS</t>
  </si>
  <si>
    <t>,KOKRHIZU</t>
  </si>
  <si>
    <t>,KOKRSATU</t>
  </si>
  <si>
    <t>,KOKRSOFU</t>
  </si>
  <si>
    <t>,KOKRUCKB</t>
  </si>
  <si>
    <t>,KOKRSSIR</t>
  </si>
  <si>
    <t>,KOKRHRJA</t>
  </si>
  <si>
    <t>,KOKRHRJB</t>
  </si>
  <si>
    <t>,KOKRHRYR</t>
  </si>
  <si>
    <t>,KOKRHRSB</t>
  </si>
  <si>
    <t>,KOKRHRTR</t>
  </si>
  <si>
    <t>,KOKRYTKU</t>
  </si>
  <si>
    <t>,KOKRTCCD</t>
  </si>
  <si>
    <t>,KOKRSTNN</t>
  </si>
  <si>
    <t>,KOKRSTTU</t>
  </si>
  <si>
    <t>,KOKRMETA</t>
  </si>
  <si>
    <t>,KOKRYENS</t>
  </si>
  <si>
    <t>,KOKRYIZU</t>
  </si>
  <si>
    <t>,KOKRYATU</t>
  </si>
  <si>
    <t>,KOKRYOFU</t>
  </si>
  <si>
    <t>,KOKRUDKB</t>
  </si>
  <si>
    <t>,KOKRYSIR</t>
  </si>
  <si>
    <t>,KOKRHYJA</t>
  </si>
  <si>
    <t>,KOKRHYJB</t>
  </si>
  <si>
    <t>,KOKRHYYR</t>
  </si>
  <si>
    <t>,KOKRHYSB</t>
  </si>
  <si>
    <t>,KOKRHYTR</t>
  </si>
  <si>
    <t>,KOKRYYTT</t>
  </si>
  <si>
    <t>,KOKRYCCD</t>
  </si>
  <si>
    <t>,KOKRYTNN</t>
  </si>
  <si>
    <t>,KOKRYTTU</t>
  </si>
  <si>
    <t>,KOKRYETA</t>
  </si>
  <si>
    <t>,KOKRZENS</t>
  </si>
  <si>
    <t>,KOKRZIZU</t>
  </si>
  <si>
    <t>,KOKRZATU</t>
  </si>
  <si>
    <t>,KOKRZOFU</t>
  </si>
  <si>
    <t>,KOKRUEKB</t>
  </si>
  <si>
    <t>,KOKRZSIR</t>
  </si>
  <si>
    <t>,KOKRHZJA</t>
  </si>
  <si>
    <t>,KOKRHZJB</t>
  </si>
  <si>
    <t>,KOKRHZYR</t>
  </si>
  <si>
    <t>,KOKRHZSB</t>
  </si>
  <si>
    <t>,KOKRHZTR</t>
  </si>
  <si>
    <t>,KOKRZZTT</t>
  </si>
  <si>
    <t>,KOKRZCCD</t>
  </si>
  <si>
    <t>,KOKRZTNN</t>
  </si>
  <si>
    <t>,KOKRZTTU</t>
  </si>
  <si>
    <t>,KOKRZETA</t>
  </si>
  <si>
    <t>)TBLSOFU</t>
  </si>
  <si>
    <t>KOKRZOFU = :条件①</t>
    <rPh sb="12" eb="14">
      <t>ジョウケン</t>
    </rPh>
    <phoneticPr fontId="3"/>
  </si>
  <si>
    <t>KOKRYOFU = :条件①</t>
    <phoneticPr fontId="3"/>
  </si>
  <si>
    <t>KOKRSOFU = :条件①</t>
    <phoneticPr fontId="3"/>
  </si>
  <si>
    <t>KOKRSANH = :条件①</t>
    <phoneticPr fontId="3"/>
  </si>
  <si>
    <t>KOKRSOSU = :条件①</t>
    <phoneticPr fontId="3"/>
  </si>
  <si>
    <t>岡</t>
    <rPh sb="0" eb="1">
      <t>オカ</t>
    </rPh>
    <phoneticPr fontId="3"/>
  </si>
  <si>
    <t>IDX</t>
    <phoneticPr fontId="4"/>
  </si>
  <si>
    <t>インデックス定義</t>
    <phoneticPr fontId="3"/>
  </si>
  <si>
    <t>KOKRSOSU</t>
    <phoneticPr fontId="3"/>
  </si>
  <si>
    <t>KOKRSANH</t>
    <phoneticPr fontId="3"/>
  </si>
  <si>
    <t>KOKRSOFU</t>
    <phoneticPr fontId="3"/>
  </si>
  <si>
    <t>索引名</t>
    <phoneticPr fontId="4"/>
  </si>
  <si>
    <t>KOKRYOFU</t>
    <phoneticPr fontId="3"/>
  </si>
  <si>
    <t>KOKRZOFU</t>
    <phoneticPr fontId="3"/>
  </si>
  <si>
    <t>VKOMST1_IDX01</t>
    <phoneticPr fontId="3"/>
  </si>
  <si>
    <t>VKOMST1_IDX02</t>
  </si>
  <si>
    <t>VKOMST1_IDX03</t>
  </si>
  <si>
    <t>VKOMST1_IDX04</t>
  </si>
  <si>
    <t>VKOMST1_IDX05</t>
  </si>
  <si>
    <t>インデックス 1～5　追加</t>
    <rPh sb="11" eb="13">
      <t>ツイカ</t>
    </rPh>
    <phoneticPr fontId="3"/>
  </si>
  <si>
    <t>項目名</t>
    <rPh sb="0" eb="2">
      <t>コウモク</t>
    </rPh>
    <rPh sb="2" eb="3">
      <t>メイ</t>
    </rPh>
    <phoneticPr fontId="3"/>
  </si>
  <si>
    <t>発送日通算日数</t>
  </si>
  <si>
    <t>従業員Ａ</t>
  </si>
  <si>
    <t>従業員Ｂ</t>
  </si>
  <si>
    <t>トレーラ</t>
  </si>
  <si>
    <t>到着日通算日数</t>
  </si>
  <si>
    <t>送り状ＮＯ</t>
    <phoneticPr fontId="3"/>
  </si>
  <si>
    <t>4.送付書送り状データ取得</t>
    <rPh sb="2" eb="4">
      <t>ソウフ</t>
    </rPh>
    <rPh sb="4" eb="5">
      <t>ショ</t>
    </rPh>
    <rPh sb="5" eb="6">
      <t>オク</t>
    </rPh>
    <rPh sb="7" eb="8">
      <t>ジョウ</t>
    </rPh>
    <rPh sb="11" eb="13">
      <t>シュトク</t>
    </rPh>
    <phoneticPr fontId="3"/>
  </si>
  <si>
    <t>4.送付書送り状データ取得　追加</t>
    <rPh sb="14" eb="16">
      <t>ツイカ</t>
    </rPh>
    <phoneticPr fontId="3"/>
  </si>
  <si>
    <t>到着予確区分</t>
    <phoneticPr fontId="3"/>
  </si>
  <si>
    <t>,KOKRYKKB</t>
    <phoneticPr fontId="3"/>
  </si>
  <si>
    <t>,KOKROKNO</t>
    <phoneticPr fontId="3"/>
  </si>
  <si>
    <t>到着店所コード</t>
    <phoneticPr fontId="3"/>
  </si>
  <si>
    <t>,KOKRTTCD</t>
    <phoneticPr fontId="3"/>
  </si>
  <si>
    <t>到着年月日時分</t>
    <phoneticPr fontId="3"/>
  </si>
  <si>
    <t>,KOKRITYM</t>
    <phoneticPr fontId="3"/>
  </si>
  <si>
    <r>
      <rPr>
        <strike/>
        <sz val="11"/>
        <rFont val="ＭＳ 明朝"/>
        <family val="1"/>
        <charset val="128"/>
      </rPr>
      <t>KOKRUNCI</t>
    </r>
    <r>
      <rPr>
        <sz val="11"/>
        <rFont val="ＭＳ 明朝"/>
        <family val="1"/>
        <charset val="128"/>
      </rPr>
      <t xml:space="preserve">
KOKRRUNC</t>
    </r>
    <phoneticPr fontId="3"/>
  </si>
  <si>
    <r>
      <rPr>
        <strike/>
        <sz val="11"/>
        <rFont val="ＭＳ 明朝"/>
        <family val="1"/>
        <charset val="128"/>
      </rPr>
      <t>未収　運賃</t>
    </r>
    <r>
      <rPr>
        <sz val="11"/>
        <rFont val="ＭＳ 明朝"/>
        <family val="1"/>
        <charset val="128"/>
      </rPr>
      <t xml:space="preserve">
運賃２（特定荷主のみ歩引加算）</t>
    </r>
    <phoneticPr fontId="3"/>
  </si>
  <si>
    <r>
      <rPr>
        <strike/>
        <sz val="11"/>
        <rFont val="ＭＳ 明朝"/>
        <family val="1"/>
        <charset val="128"/>
      </rPr>
      <t>KOKRBUGA</t>
    </r>
    <r>
      <rPr>
        <sz val="11"/>
        <rFont val="ＭＳ 明朝"/>
        <family val="1"/>
        <charset val="128"/>
      </rPr>
      <t xml:space="preserve">
KOKRRUNC
</t>
    </r>
    <phoneticPr fontId="3"/>
  </si>
  <si>
    <r>
      <rPr>
        <strike/>
        <sz val="11"/>
        <rFont val="ＭＳ 明朝"/>
        <family val="1"/>
        <charset val="128"/>
      </rPr>
      <t>歩引額</t>
    </r>
    <r>
      <rPr>
        <sz val="11"/>
        <rFont val="ＭＳ 明朝"/>
        <family val="1"/>
        <charset val="128"/>
      </rPr>
      <t xml:space="preserve">
歩引額２</t>
    </r>
    <phoneticPr fontId="3"/>
  </si>
  <si>
    <r>
      <rPr>
        <strike/>
        <sz val="11"/>
        <rFont val="ＭＳ 明朝"/>
        <family val="1"/>
        <charset val="128"/>
      </rPr>
      <t>KOKRRONE</t>
    </r>
    <r>
      <rPr>
        <sz val="11"/>
        <rFont val="ＭＳ 明朝"/>
        <family val="1"/>
        <charset val="128"/>
      </rPr>
      <t xml:space="preserve">
KOKRRNRY</t>
    </r>
    <phoneticPr fontId="3"/>
  </si>
  <si>
    <r>
      <rPr>
        <strike/>
        <sz val="11"/>
        <rFont val="ＭＳ 明朝"/>
        <family val="1"/>
        <charset val="128"/>
      </rPr>
      <t>消費税</t>
    </r>
    <r>
      <rPr>
        <sz val="11"/>
        <rFont val="ＭＳ 明朝"/>
        <family val="1"/>
        <charset val="128"/>
      </rPr>
      <t xml:space="preserve">
消費税２（運賃２の消費税
</t>
    </r>
    <phoneticPr fontId="3"/>
  </si>
  <si>
    <t>RDHCOK</t>
    <phoneticPr fontId="3"/>
  </si>
  <si>
    <t>マッピング変更</t>
    <rPh sb="5" eb="7">
      <t>ヘンコウ</t>
    </rPh>
    <phoneticPr fontId="3"/>
  </si>
  <si>
    <t>DDHUWARI</t>
  </si>
  <si>
    <t>マッピング表記載　（R列～W列記載）</t>
    <rPh sb="5" eb="6">
      <t>ヒョウ</t>
    </rPh>
    <rPh sb="6" eb="8">
      <t>キサイ</t>
    </rPh>
    <rPh sb="11" eb="12">
      <t>レツ</t>
    </rPh>
    <rPh sb="14" eb="15">
      <t>レツ</t>
    </rPh>
    <rPh sb="15" eb="17">
      <t>キサイ</t>
    </rPh>
    <phoneticPr fontId="3"/>
  </si>
  <si>
    <t>更新履歴28</t>
    <rPh sb="0" eb="2">
      <t>コウシン</t>
    </rPh>
    <rPh sb="2" eb="4">
      <t>リレキ</t>
    </rPh>
    <phoneticPr fontId="3"/>
  </si>
  <si>
    <t xml:space="preserve">        KOKRSOSU = :条件① </t>
  </si>
  <si>
    <t xml:space="preserve">        KOKRSANH = :条件① </t>
  </si>
  <si>
    <t xml:space="preserve">        KOKRSOFU = :条件① </t>
  </si>
  <si>
    <t xml:space="preserve">        KOKRYOFU = :条件① </t>
  </si>
  <si>
    <t xml:space="preserve">        KOKRZOFU = :条件①</t>
  </si>
  <si>
    <t xml:space="preserve">    , KOKRNAME</t>
  </si>
  <si>
    <t xml:space="preserve">    , KOKRNAZN</t>
  </si>
  <si>
    <t xml:space="preserve">    , KOKRKNZN</t>
  </si>
  <si>
    <t xml:space="preserve">        ON DeliveryShop.DDTTENCD = SubTable.KOKRTENC </t>
  </si>
  <si>
    <t xml:space="preserve">        ON VKCHINM.CHMCTYCD = SubTable.KOKRCKCD </t>
  </si>
  <si>
    <t>3.積荷明細データ 取得 SQL修正</t>
    <rPh sb="16" eb="18">
      <t>シュウセイ</t>
    </rPh>
    <phoneticPr fontId="3"/>
  </si>
  <si>
    <t>第30版 修正</t>
    <rPh sb="0" eb="1">
      <t>ダイ</t>
    </rPh>
    <rPh sb="3" eb="4">
      <t>ハン</t>
    </rPh>
    <rPh sb="5" eb="7">
      <t>シュウセイ</t>
    </rPh>
    <phoneticPr fontId="3"/>
  </si>
  <si>
    <t xml:space="preserve">        VKOMST1</t>
  </si>
  <si>
    <t xml:space="preserve">    , DeliveryShop.DDTTNRNM</t>
    <phoneticPr fontId="3"/>
  </si>
  <si>
    <t xml:space="preserve">    , KOKRLATN</t>
    <phoneticPr fontId="3"/>
  </si>
  <si>
    <t>標準最終　扱い店所コード</t>
    <phoneticPr fontId="3"/>
  </si>
  <si>
    <t>標準最終扱店所コード</t>
    <phoneticPr fontId="3"/>
  </si>
  <si>
    <t xml:space="preserve">    , LastHandShop.DDTTNRNM LastHandNm</t>
    <phoneticPr fontId="3"/>
  </si>
  <si>
    <t>標準最終扱店所略名</t>
    <rPh sb="7" eb="9">
      <t>リャクメイ</t>
    </rPh>
    <phoneticPr fontId="3"/>
  </si>
  <si>
    <t xml:space="preserve">    LEFT JOIN RDTENS LastHandShop </t>
  </si>
  <si>
    <t xml:space="preserve">        ON LastHandShop.DDTTENCD = SubTable.KOKRLATN </t>
  </si>
  <si>
    <t>第31版 修正</t>
    <phoneticPr fontId="3"/>
  </si>
  <si>
    <t>RDSFIS</t>
    <phoneticPr fontId="3"/>
  </si>
  <si>
    <t>RSFQSONO</t>
  </si>
  <si>
    <t>RSFQSREI</t>
  </si>
  <si>
    <t>RSFQQKJY</t>
  </si>
  <si>
    <t>RDSFID</t>
    <phoneticPr fontId="3"/>
  </si>
  <si>
    <t>RSFQHTCD</t>
  </si>
  <si>
    <t>発店コート゛</t>
  </si>
  <si>
    <t>RSFQYMD1</t>
  </si>
  <si>
    <t>RSFQHHM1</t>
  </si>
  <si>
    <t>VKUNKSH</t>
    <phoneticPr fontId="3"/>
  </si>
  <si>
    <t>VBKBYKKN</t>
  </si>
  <si>
    <t>指令書NOをキーにVKUNKSH.VBKBSRSH[指令書NO]</t>
    <rPh sb="0" eb="3">
      <t>シレイショ</t>
    </rPh>
    <rPh sb="26" eb="29">
      <t>シレイショ</t>
    </rPh>
    <phoneticPr fontId="3"/>
  </si>
  <si>
    <t>RSFQTOKB</t>
  </si>
  <si>
    <t>到着済区分</t>
  </si>
  <si>
    <t>RSFQCTCD</t>
  </si>
  <si>
    <t>着店コート゛</t>
  </si>
  <si>
    <t>RDFSIS</t>
    <phoneticPr fontId="3"/>
  </si>
  <si>
    <t>RSFQTYMD</t>
  </si>
  <si>
    <t>到着年月日</t>
  </si>
  <si>
    <t>RSFQKRTI</t>
  </si>
  <si>
    <t>RSFQYOCD</t>
  </si>
  <si>
    <t>傭車コード</t>
  </si>
  <si>
    <t>RSFQSHAA</t>
  </si>
  <si>
    <t>KOKRTRKB</t>
    <phoneticPr fontId="3"/>
  </si>
  <si>
    <t>１次発送　発送取消区分</t>
    <rPh sb="1" eb="2">
      <t>ジ</t>
    </rPh>
    <rPh sb="2" eb="4">
      <t>ハッソウ</t>
    </rPh>
    <rPh sb="5" eb="7">
      <t>ハッソウ</t>
    </rPh>
    <rPh sb="7" eb="9">
      <t>トリケ</t>
    </rPh>
    <rPh sb="9" eb="11">
      <t>クブン</t>
    </rPh>
    <phoneticPr fontId="3"/>
  </si>
  <si>
    <t>VKOMST1の１次発送～５次発のカラム「送付書NO」に№1.「発送伝票送付書NO」がセットされている送り状NO群（複数レコード）</t>
    <rPh sb="9" eb="10">
      <t>ジ</t>
    </rPh>
    <rPh sb="10" eb="12">
      <t>ハッソウ</t>
    </rPh>
    <rPh sb="14" eb="15">
      <t>ジ</t>
    </rPh>
    <rPh sb="15" eb="16">
      <t>ハツ</t>
    </rPh>
    <rPh sb="21" eb="23">
      <t>ソウフ</t>
    </rPh>
    <rPh sb="23" eb="24">
      <t>ショ</t>
    </rPh>
    <rPh sb="32" eb="34">
      <t>ハッソウ</t>
    </rPh>
    <rPh sb="34" eb="36">
      <t>デンピョウ</t>
    </rPh>
    <rPh sb="36" eb="39">
      <t>ソウフショ</t>
    </rPh>
    <rPh sb="51" eb="52">
      <t>オク</t>
    </rPh>
    <rPh sb="53" eb="54">
      <t>ジョウ</t>
    </rPh>
    <rPh sb="56" eb="57">
      <t>グン</t>
    </rPh>
    <rPh sb="58" eb="60">
      <t>フクスウ</t>
    </rPh>
    <phoneticPr fontId="3"/>
  </si>
  <si>
    <t>マッピング変更。メインテーブルをVKMOST1からRDSFISに変更</t>
    <rPh sb="5" eb="7">
      <t>ヘンコウ</t>
    </rPh>
    <rPh sb="32" eb="34">
      <t>ヘンコウ</t>
    </rPh>
    <phoneticPr fontId="3"/>
  </si>
  <si>
    <t>VKOMST1の「１次発送　送付書NO」に№1.「発送伝票送付書NO」がセットされているレコードの「１次発送　取消区分」</t>
    <rPh sb="10" eb="11">
      <t>ジ</t>
    </rPh>
    <rPh sb="11" eb="13">
      <t>ハッソウ</t>
    </rPh>
    <rPh sb="14" eb="16">
      <t>ソウフ</t>
    </rPh>
    <rPh sb="16" eb="17">
      <t>ショ</t>
    </rPh>
    <rPh sb="25" eb="27">
      <t>ハッソウ</t>
    </rPh>
    <rPh sb="27" eb="29">
      <t>デンピョウ</t>
    </rPh>
    <rPh sb="29" eb="32">
      <t>ソウフショ</t>
    </rPh>
    <rPh sb="51" eb="52">
      <t>ジ</t>
    </rPh>
    <rPh sb="52" eb="54">
      <t>ハッソウ</t>
    </rPh>
    <rPh sb="55" eb="57">
      <t>トリケ</t>
    </rPh>
    <rPh sb="57" eb="59">
      <t>クブン</t>
    </rPh>
    <phoneticPr fontId="3"/>
  </si>
  <si>
    <t>VKOMST1の「２次発送　送付書NO」に№1.「発送伝票送付書NO」がセットされているレコードの「２次発送　取消区分」</t>
    <rPh sb="10" eb="11">
      <t>ジ</t>
    </rPh>
    <rPh sb="11" eb="13">
      <t>ハッソウ</t>
    </rPh>
    <rPh sb="14" eb="16">
      <t>ソウフ</t>
    </rPh>
    <rPh sb="16" eb="17">
      <t>ショ</t>
    </rPh>
    <rPh sb="25" eb="27">
      <t>ハッソウ</t>
    </rPh>
    <rPh sb="27" eb="29">
      <t>デンピョウ</t>
    </rPh>
    <rPh sb="29" eb="32">
      <t>ソウフショ</t>
    </rPh>
    <rPh sb="51" eb="52">
      <t>ジ</t>
    </rPh>
    <rPh sb="52" eb="54">
      <t>ハッソウ</t>
    </rPh>
    <rPh sb="55" eb="57">
      <t>トリケ</t>
    </rPh>
    <rPh sb="57" eb="59">
      <t>クブン</t>
    </rPh>
    <phoneticPr fontId="3"/>
  </si>
  <si>
    <t>VKOMST1の「３次発送　送付書NO」に№1.「発送伝票送付書NO」がセットされているレコードの「３次発送　取消区分」</t>
    <rPh sb="10" eb="11">
      <t>ジ</t>
    </rPh>
    <rPh sb="11" eb="13">
      <t>ハッソウ</t>
    </rPh>
    <rPh sb="14" eb="16">
      <t>ソウフ</t>
    </rPh>
    <rPh sb="16" eb="17">
      <t>ショ</t>
    </rPh>
    <rPh sb="25" eb="27">
      <t>ハッソウ</t>
    </rPh>
    <rPh sb="27" eb="29">
      <t>デンピョウ</t>
    </rPh>
    <rPh sb="29" eb="32">
      <t>ソウフショ</t>
    </rPh>
    <rPh sb="51" eb="52">
      <t>ジ</t>
    </rPh>
    <rPh sb="52" eb="54">
      <t>ハッソウ</t>
    </rPh>
    <rPh sb="55" eb="57">
      <t>トリケ</t>
    </rPh>
    <rPh sb="57" eb="59">
      <t>クブン</t>
    </rPh>
    <phoneticPr fontId="3"/>
  </si>
  <si>
    <t>VKOMST1の「４次発送　送付書NO」に№1.「発送伝票送付書NO」がセットされているレコードの「４次発送　取消区分」</t>
    <rPh sb="10" eb="11">
      <t>ジ</t>
    </rPh>
    <rPh sb="11" eb="13">
      <t>ハッソウ</t>
    </rPh>
    <rPh sb="14" eb="16">
      <t>ソウフ</t>
    </rPh>
    <rPh sb="16" eb="17">
      <t>ショ</t>
    </rPh>
    <rPh sb="25" eb="27">
      <t>ハッソウ</t>
    </rPh>
    <rPh sb="27" eb="29">
      <t>デンピョウ</t>
    </rPh>
    <rPh sb="29" eb="32">
      <t>ソウフショ</t>
    </rPh>
    <rPh sb="51" eb="52">
      <t>ジ</t>
    </rPh>
    <rPh sb="52" eb="54">
      <t>ハッソウ</t>
    </rPh>
    <rPh sb="55" eb="57">
      <t>トリケ</t>
    </rPh>
    <rPh sb="57" eb="59">
      <t>クブン</t>
    </rPh>
    <phoneticPr fontId="3"/>
  </si>
  <si>
    <t>VKOMST1の「５次発送　送付書NO」に№1.「発送伝票送付書NO」がセットされているレコードの「５次発送　取消区分」</t>
    <rPh sb="10" eb="11">
      <t>ジ</t>
    </rPh>
    <rPh sb="11" eb="13">
      <t>ハッソウ</t>
    </rPh>
    <rPh sb="14" eb="16">
      <t>ソウフ</t>
    </rPh>
    <rPh sb="16" eb="17">
      <t>ショ</t>
    </rPh>
    <rPh sb="25" eb="27">
      <t>ハッソウ</t>
    </rPh>
    <rPh sb="27" eb="29">
      <t>デンピョウ</t>
    </rPh>
    <rPh sb="29" eb="32">
      <t>ソウフショ</t>
    </rPh>
    <rPh sb="51" eb="52">
      <t>ジ</t>
    </rPh>
    <rPh sb="52" eb="54">
      <t>ハッソウ</t>
    </rPh>
    <rPh sb="55" eb="57">
      <t>トリケ</t>
    </rPh>
    <rPh sb="57" eb="59">
      <t>クブン</t>
    </rPh>
    <phoneticPr fontId="3"/>
  </si>
  <si>
    <t>count(№27の発送送り状NO)</t>
    <rPh sb="10" eb="12">
      <t>ハッソウ</t>
    </rPh>
    <rPh sb="12" eb="13">
      <t>オク</t>
    </rPh>
    <rPh sb="14" eb="15">
      <t>ジョウ</t>
    </rPh>
    <phoneticPr fontId="3"/>
  </si>
  <si>
    <t>count(№22の削除区分&lt;&gt;'9'の№27の発送送り状NO)</t>
    <rPh sb="10" eb="12">
      <t>サクジョ</t>
    </rPh>
    <rPh sb="12" eb="14">
      <t>クブン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</si>
</sst>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trike/>
      <sz val="11"/>
      <name val="ＭＳ 明朝"/>
      <family val="1"/>
      <charset val="128"/>
    </font>
    <font>
      <b/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185">
    <xf numFmtId="0" fontId="0" fillId="0" borderId="0" xfId="0">
      <alignment vertical="center"/>
    </xf>
    <xf numFmtId="0" fontId="2" fillId="2" borderId="2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/>
    <xf numFmtId="0" fontId="2" fillId="0" borderId="2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49" fontId="2" fillId="0" borderId="2" xfId="1" applyNumberFormat="1" applyFont="1" applyBorder="1" applyAlignment="1">
      <alignment vertical="center"/>
    </xf>
    <xf numFmtId="49" fontId="2" fillId="0" borderId="3" xfId="1" applyNumberFormat="1" applyFont="1" applyBorder="1" applyAlignment="1">
      <alignment vertical="center"/>
    </xf>
    <xf numFmtId="49" fontId="2" fillId="0" borderId="7" xfId="1" applyNumberFormat="1" applyFont="1" applyBorder="1" applyAlignment="1">
      <alignment vertical="center"/>
    </xf>
    <xf numFmtId="49" fontId="2" fillId="0" borderId="7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vertical="top" wrapText="1"/>
    </xf>
    <xf numFmtId="0" fontId="2" fillId="0" borderId="4" xfId="1" applyFont="1" applyBorder="1" applyAlignment="1">
      <alignment vertical="top" wrapText="1"/>
    </xf>
    <xf numFmtId="0" fontId="2" fillId="0" borderId="6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2" fillId="0" borderId="9" xfId="1" applyFont="1" applyBorder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10" xfId="1" applyFont="1" applyBorder="1" applyAlignment="1">
      <alignment vertical="top" wrapText="1"/>
    </xf>
    <xf numFmtId="0" fontId="2" fillId="2" borderId="6" xfId="1" applyFont="1" applyFill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11" xfId="1" applyFont="1" applyBorder="1" applyAlignment="1">
      <alignment vertical="top" wrapText="1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8" xfId="1" applyFont="1" applyFill="1" applyBorder="1" applyAlignment="1">
      <alignment vertical="center"/>
    </xf>
    <xf numFmtId="0" fontId="2" fillId="0" borderId="9" xfId="1" applyFont="1" applyBorder="1" applyAlignment="1">
      <alignment vertical="top" wrapText="1"/>
    </xf>
    <xf numFmtId="0" fontId="2" fillId="0" borderId="7" xfId="1" applyFont="1" applyBorder="1" applyAlignment="1">
      <alignment horizontal="center" vertical="center"/>
    </xf>
    <xf numFmtId="0" fontId="0" fillId="0" borderId="0" xfId="0" applyAlignment="1"/>
    <xf numFmtId="0" fontId="2" fillId="0" borderId="8" xfId="1" applyFont="1" applyBorder="1"/>
    <xf numFmtId="0" fontId="2" fillId="0" borderId="8" xfId="1" applyFont="1" applyBorder="1" applyAlignment="1">
      <alignment horizontal="center"/>
    </xf>
    <xf numFmtId="0" fontId="2" fillId="0" borderId="12" xfId="1" applyFont="1" applyBorder="1"/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top"/>
    </xf>
    <xf numFmtId="0" fontId="2" fillId="0" borderId="2" xfId="0" quotePrefix="1" applyFont="1" applyBorder="1" applyAlignment="1">
      <alignment horizontal="left" vertical="top"/>
    </xf>
    <xf numFmtId="0" fontId="2" fillId="0" borderId="2" xfId="0" quotePrefix="1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14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vertical="top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vertical="center"/>
    </xf>
    <xf numFmtId="0" fontId="5" fillId="0" borderId="0" xfId="1" applyFont="1"/>
    <xf numFmtId="0" fontId="6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vertical="top"/>
    </xf>
    <xf numFmtId="49" fontId="2" fillId="0" borderId="1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right" vertical="top"/>
    </xf>
    <xf numFmtId="0" fontId="0" fillId="0" borderId="0" xfId="0" quotePrefix="1">
      <alignment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0" borderId="7" xfId="1" applyFont="1" applyBorder="1"/>
    <xf numFmtId="0" fontId="2" fillId="0" borderId="7" xfId="1" applyFont="1" applyBorder="1" applyAlignment="1">
      <alignment horizontal="center"/>
    </xf>
    <xf numFmtId="0" fontId="11" fillId="2" borderId="15" xfId="1" applyFont="1" applyFill="1" applyBorder="1" applyAlignment="1">
      <alignment horizontal="center" vertical="top"/>
    </xf>
    <xf numFmtId="0" fontId="11" fillId="2" borderId="16" xfId="1" applyFont="1" applyFill="1" applyBorder="1" applyAlignment="1">
      <alignment horizontal="center" vertical="top"/>
    </xf>
    <xf numFmtId="0" fontId="11" fillId="2" borderId="19" xfId="1" applyFont="1" applyFill="1" applyBorder="1" applyAlignment="1">
      <alignment horizontal="center" vertical="top"/>
    </xf>
    <xf numFmtId="0" fontId="2" fillId="0" borderId="20" xfId="1" applyFont="1" applyBorder="1" applyAlignment="1">
      <alignment vertical="top"/>
    </xf>
    <xf numFmtId="0" fontId="2" fillId="0" borderId="21" xfId="1" applyFont="1" applyBorder="1" applyAlignment="1">
      <alignment vertical="top"/>
    </xf>
    <xf numFmtId="0" fontId="2" fillId="0" borderId="22" xfId="1" applyFont="1" applyBorder="1" applyAlignment="1">
      <alignment vertical="top"/>
    </xf>
    <xf numFmtId="14" fontId="2" fillId="0" borderId="25" xfId="1" applyNumberFormat="1" applyFont="1" applyBorder="1" applyAlignment="1">
      <alignment vertical="top"/>
    </xf>
    <xf numFmtId="0" fontId="2" fillId="0" borderId="26" xfId="1" applyFont="1" applyBorder="1" applyAlignment="1">
      <alignment vertical="top"/>
    </xf>
    <xf numFmtId="0" fontId="2" fillId="0" borderId="27" xfId="1" applyFont="1" applyBorder="1" applyAlignment="1">
      <alignment vertical="top"/>
    </xf>
    <xf numFmtId="14" fontId="2" fillId="0" borderId="31" xfId="1" applyNumberFormat="1" applyFont="1" applyBorder="1" applyAlignment="1">
      <alignment vertical="top"/>
    </xf>
    <xf numFmtId="0" fontId="2" fillId="0" borderId="27" xfId="1" applyFont="1" applyBorder="1" applyAlignment="1">
      <alignment vertical="top" wrapText="1"/>
    </xf>
    <xf numFmtId="0" fontId="10" fillId="0" borderId="2" xfId="0" quotePrefix="1" applyFont="1" applyBorder="1" applyAlignment="1">
      <alignment horizontal="left" vertical="top"/>
    </xf>
    <xf numFmtId="0" fontId="2" fillId="4" borderId="0" xfId="2" applyFont="1" applyFill="1" applyAlignment="1">
      <alignment horizontal="center" vertical="center"/>
    </xf>
    <xf numFmtId="0" fontId="13" fillId="0" borderId="3" xfId="3" applyFont="1" applyBorder="1" applyAlignment="1">
      <alignment vertical="center"/>
    </xf>
    <xf numFmtId="0" fontId="13" fillId="0" borderId="7" xfId="3" applyFont="1" applyBorder="1" applyAlignment="1">
      <alignment vertical="center"/>
    </xf>
    <xf numFmtId="0" fontId="13" fillId="0" borderId="4" xfId="3" applyFont="1" applyBorder="1" applyAlignment="1">
      <alignment vertical="center"/>
    </xf>
    <xf numFmtId="0" fontId="13" fillId="0" borderId="0" xfId="3" applyFont="1" applyAlignment="1">
      <alignment vertical="center"/>
    </xf>
    <xf numFmtId="0" fontId="1" fillId="0" borderId="0" xfId="2">
      <alignment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14" fontId="2" fillId="5" borderId="1" xfId="1" applyNumberFormat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vertical="top"/>
    </xf>
    <xf numFmtId="0" fontId="2" fillId="5" borderId="1" xfId="1" applyFont="1" applyFill="1" applyBorder="1" applyAlignment="1">
      <alignment horizontal="left" vertical="top"/>
    </xf>
    <xf numFmtId="0" fontId="2" fillId="5" borderId="1" xfId="1" applyFont="1" applyFill="1" applyBorder="1" applyAlignment="1">
      <alignment horizontal="right" vertical="top"/>
    </xf>
    <xf numFmtId="0" fontId="14" fillId="0" borderId="0" xfId="3" applyFont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16" fillId="0" borderId="0" xfId="3" applyFont="1" applyAlignment="1">
      <alignment vertical="center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0" fontId="2" fillId="0" borderId="6" xfId="1" applyFont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2" fillId="0" borderId="28" xfId="1" applyFont="1" applyBorder="1" applyAlignment="1">
      <alignment vertical="top"/>
    </xf>
    <xf numFmtId="0" fontId="2" fillId="0" borderId="29" xfId="1" applyFont="1" applyBorder="1" applyAlignment="1">
      <alignment vertical="top"/>
    </xf>
    <xf numFmtId="0" fontId="2" fillId="0" borderId="30" xfId="1" applyFont="1" applyBorder="1" applyAlignment="1">
      <alignment vertical="top"/>
    </xf>
    <xf numFmtId="0" fontId="11" fillId="2" borderId="32" xfId="1" applyFont="1" applyFill="1" applyBorder="1" applyAlignment="1">
      <alignment horizontal="center" vertical="top"/>
    </xf>
    <xf numFmtId="0" fontId="11" fillId="2" borderId="17" xfId="1" applyFont="1" applyFill="1" applyBorder="1" applyAlignment="1">
      <alignment horizontal="center" vertical="top"/>
    </xf>
    <xf numFmtId="0" fontId="11" fillId="2" borderId="18" xfId="1" applyFont="1" applyFill="1" applyBorder="1" applyAlignment="1">
      <alignment horizontal="center" vertical="top"/>
    </xf>
    <xf numFmtId="0" fontId="2" fillId="0" borderId="33" xfId="1" applyFont="1" applyBorder="1" applyAlignment="1">
      <alignment vertical="top"/>
    </xf>
    <xf numFmtId="0" fontId="2" fillId="0" borderId="23" xfId="1" applyFont="1" applyBorder="1" applyAlignment="1">
      <alignment vertical="top"/>
    </xf>
    <xf numFmtId="0" fontId="2" fillId="0" borderId="24" xfId="1" applyFont="1" applyBorder="1" applyAlignment="1">
      <alignment vertical="top"/>
    </xf>
    <xf numFmtId="0" fontId="2" fillId="0" borderId="28" xfId="1" applyFont="1" applyBorder="1" applyAlignment="1">
      <alignment horizontal="center" vertical="top"/>
    </xf>
    <xf numFmtId="0" fontId="2" fillId="0" borderId="29" xfId="1" applyFont="1" applyBorder="1" applyAlignment="1">
      <alignment horizontal="center" vertical="top"/>
    </xf>
    <xf numFmtId="0" fontId="2" fillId="0" borderId="30" xfId="1" applyFont="1" applyBorder="1" applyAlignment="1">
      <alignment horizontal="center" vertical="top"/>
    </xf>
    <xf numFmtId="0" fontId="2" fillId="0" borderId="28" xfId="1" applyFont="1" applyBorder="1" applyAlignment="1">
      <alignment vertical="top" wrapText="1"/>
    </xf>
    <xf numFmtId="0" fontId="2" fillId="0" borderId="29" xfId="1" applyFont="1" applyBorder="1" applyAlignment="1">
      <alignment vertical="top" wrapText="1"/>
    </xf>
    <xf numFmtId="0" fontId="2" fillId="0" borderId="30" xfId="1" applyFont="1" applyBorder="1" applyAlignment="1">
      <alignment vertical="top" wrapText="1"/>
    </xf>
    <xf numFmtId="0" fontId="2" fillId="0" borderId="2" xfId="1" applyFont="1" applyBorder="1" applyAlignment="1">
      <alignment vertical="top"/>
    </xf>
    <xf numFmtId="0" fontId="2" fillId="0" borderId="8" xfId="1" applyFont="1" applyBorder="1" applyAlignment="1">
      <alignment vertical="top"/>
    </xf>
    <xf numFmtId="0" fontId="2" fillId="0" borderId="6" xfId="1" applyFont="1" applyBorder="1" applyAlignment="1">
      <alignment vertical="top"/>
    </xf>
    <xf numFmtId="0" fontId="2" fillId="3" borderId="0" xfId="1" applyFont="1" applyFill="1" applyAlignment="1">
      <alignment horizontal="center" vertical="center" wrapText="1" shrinkToFit="1"/>
    </xf>
    <xf numFmtId="0" fontId="2" fillId="2" borderId="8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0" borderId="2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1" fillId="0" borderId="2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2" fillId="2" borderId="2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12" fillId="2" borderId="6" xfId="2" applyFont="1" applyFill="1" applyBorder="1" applyAlignment="1">
      <alignment horizontal="center" vertical="center"/>
    </xf>
    <xf numFmtId="14" fontId="1" fillId="0" borderId="2" xfId="2" applyNumberFormat="1" applyBorder="1" applyAlignment="1">
      <alignment horizontal="center" vertical="center"/>
    </xf>
    <xf numFmtId="14" fontId="1" fillId="0" borderId="8" xfId="2" applyNumberFormat="1" applyBorder="1" applyAlignment="1">
      <alignment horizontal="center" vertical="center"/>
    </xf>
    <xf numFmtId="14" fontId="1" fillId="0" borderId="6" xfId="2" applyNumberFormat="1" applyBorder="1" applyAlignment="1">
      <alignment horizontal="center" vertical="center"/>
    </xf>
    <xf numFmtId="14" fontId="1" fillId="0" borderId="11" xfId="2" applyNumberFormat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  <xf numFmtId="0" fontId="12" fillId="2" borderId="4" xfId="2" applyFont="1" applyFill="1" applyBorder="1" applyAlignment="1">
      <alignment horizontal="center" vertical="center"/>
    </xf>
    <xf numFmtId="0" fontId="2" fillId="0" borderId="2" xfId="1" quotePrefix="1" applyFont="1" applyBorder="1" applyAlignment="1">
      <alignment vertical="top"/>
    </xf>
    <xf numFmtId="0" fontId="2" fillId="2" borderId="6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vertical="center" shrinkToFit="1"/>
    </xf>
    <xf numFmtId="0" fontId="2" fillId="2" borderId="2" xfId="1" applyFont="1" applyFill="1" applyBorder="1" applyAlignment="1">
      <alignment horizontal="center" vertical="center" shrinkToFit="1"/>
    </xf>
    <xf numFmtId="0" fontId="2" fillId="2" borderId="6" xfId="1" applyFont="1" applyFill="1" applyBorder="1" applyAlignment="1">
      <alignment horizontal="center" vertical="center" shrinkToFit="1"/>
    </xf>
    <xf numFmtId="0" fontId="2" fillId="0" borderId="2" xfId="1" applyFont="1" applyBorder="1" applyAlignment="1">
      <alignment horizontal="left" vertical="center" shrinkToFit="1"/>
    </xf>
    <xf numFmtId="0" fontId="2" fillId="0" borderId="6" xfId="1" applyFont="1" applyBorder="1" applyAlignment="1">
      <alignment horizontal="left" vertical="center" shrinkToFit="1"/>
    </xf>
    <xf numFmtId="0" fontId="2" fillId="0" borderId="1" xfId="1" applyFont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top" wrapText="1"/>
    </xf>
    <xf numFmtId="0" fontId="2" fillId="0" borderId="8" xfId="1" applyFont="1" applyBorder="1" applyAlignment="1">
      <alignment vertical="top" wrapText="1"/>
    </xf>
    <xf numFmtId="0" fontId="2" fillId="0" borderId="6" xfId="1" applyFont="1" applyBorder="1" applyAlignment="1">
      <alignment vertical="top" wrapText="1"/>
    </xf>
    <xf numFmtId="49" fontId="2" fillId="0" borderId="8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0" fontId="2" fillId="0" borderId="4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0" xfId="1" applyFont="1" applyBorder="1" applyAlignment="1">
      <alignment horizontal="left" vertical="top" wrapText="1"/>
    </xf>
    <xf numFmtId="0" fontId="2" fillId="0" borderId="13" xfId="1" applyFont="1" applyBorder="1" applyAlignment="1">
      <alignment horizontal="left" vertical="top" wrapText="1"/>
    </xf>
    <xf numFmtId="0" fontId="2" fillId="0" borderId="12" xfId="1" applyFont="1" applyBorder="1" applyAlignment="1">
      <alignment horizontal="left" vertical="top" wrapText="1"/>
    </xf>
    <xf numFmtId="0" fontId="2" fillId="0" borderId="1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right" vertical="top" wrapText="1"/>
    </xf>
    <xf numFmtId="0" fontId="5" fillId="0" borderId="1" xfId="1" applyFont="1" applyBorder="1" applyAlignment="1">
      <alignment horizontal="right" vertical="top" wrapText="1"/>
    </xf>
    <xf numFmtId="0" fontId="5" fillId="0" borderId="1" xfId="1" applyFont="1" applyBorder="1" applyAlignment="1">
      <alignment horizontal="left" vertical="top" wrapText="1"/>
    </xf>
  </cellXfs>
  <cellStyles count="4">
    <cellStyle name="標準" xfId="0" builtinId="0"/>
    <cellStyle name="標準 2" xfId="1" xr:uid="{082E9918-1E71-4CC9-89D7-14B494A90FFA}"/>
    <cellStyle name="標準 3" xfId="2" xr:uid="{5FEE8334-C5B2-4057-BD5F-0C5D55D070FD}"/>
    <cellStyle name="標準_A99_供覧ルートカスタマイズ仕様書" xfId="3" xr:uid="{4FD261BA-E7A5-427F-BEA1-138D7B1133BF}"/>
  </cellStyles>
  <dxfs count="38">
    <dxf>
      <fill>
        <patternFill>
          <bgColor theme="0" tint="-0.14996795556505021"/>
        </patternFill>
      </fill>
    </dxf>
    <dxf>
      <fill>
        <patternFill>
          <bgColor rgb="FFDAF2D0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DAF2D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DAF2D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91440</xdr:colOff>
      <xdr:row>0</xdr:row>
      <xdr:rowOff>38100</xdr:rowOff>
    </xdr:from>
    <xdr:to>
      <xdr:col>28</xdr:col>
      <xdr:colOff>883920</xdr:colOff>
      <xdr:row>3</xdr:row>
      <xdr:rowOff>114300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B939333-DACF-450C-9E5A-7C456543BDE9}"/>
            </a:ext>
          </a:extLst>
        </xdr:cNvPr>
        <xdr:cNvSpPr/>
      </xdr:nvSpPr>
      <xdr:spPr>
        <a:xfrm>
          <a:off x="11363325" y="38100"/>
          <a:ext cx="6524625" cy="5905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送り状マスタ１の１次発送</a:t>
          </a:r>
          <a:r>
            <a:rPr kumimoji="1" lang="en-US" altLang="ja-JP" sz="1100" kern="1200"/>
            <a:t>xxx</a:t>
          </a:r>
          <a:r>
            <a:rPr kumimoji="1" lang="ja-JP" altLang="en-US" sz="1100" kern="1200"/>
            <a:t>～５次発送</a:t>
          </a:r>
          <a:r>
            <a:rPr kumimoji="1" lang="en-US" altLang="ja-JP" sz="1100" kern="1200"/>
            <a:t>xxx</a:t>
          </a:r>
          <a:r>
            <a:rPr kumimoji="1" lang="ja-JP" altLang="en-US" sz="1100" kern="1200"/>
            <a:t>までを５レコードに展開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仮想「送付書送り状</a:t>
          </a:r>
          <a:r>
            <a:rPr kumimoji="1" lang="en-US" altLang="ja-JP" sz="1100" kern="1200"/>
            <a:t>NO</a:t>
          </a:r>
          <a:r>
            <a:rPr kumimoji="1" lang="ja-JP" altLang="en-US" sz="1100" kern="1200"/>
            <a:t>マスタ」とする。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14</xdr:col>
      <xdr:colOff>79246</xdr:colOff>
      <xdr:row>4</xdr:row>
      <xdr:rowOff>34836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800" y="228600"/>
          <a:ext cx="6114286" cy="714286"/>
        </a:xfrm>
        <a:prstGeom prst="rect">
          <a:avLst/>
        </a:prstGeom>
      </xdr:spPr>
    </xdr:pic>
    <xdr:clientData/>
  </xdr:twoCellAnchor>
  <xdr:twoCellAnchor editAs="oneCell">
    <xdr:from>
      <xdr:col>3</xdr:col>
      <xdr:colOff>388620</xdr:colOff>
      <xdr:row>16</xdr:row>
      <xdr:rowOff>184894</xdr:rowOff>
    </xdr:from>
    <xdr:to>
      <xdr:col>16</xdr:col>
      <xdr:colOff>535598</xdr:colOff>
      <xdr:row>22</xdr:row>
      <xdr:rowOff>185171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00300" y="2470894"/>
          <a:ext cx="8864258" cy="13617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ev\3DOS_DesignDocumnet\10.&#12486;&#12540;&#12502;&#12523;&#23450;&#32681;&#26360;\VKOMST1_&#36865;&#12426;&#29366;&#12510;&#12473;&#12479;NO&#65297;_new.xlsx" TargetMode="External"/><Relationship Id="rId1" Type="http://schemas.openxmlformats.org/officeDocument/2006/relationships/externalLinkPath" Target="VKOMST1_&#36865;&#12426;&#29366;&#12510;&#12473;&#12479;NO&#65297;_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更新履歴"/>
      <sheetName val="VKOMST1"/>
      <sheetName val="ＥＲ図・ＳＱＬ"/>
      <sheetName val="←移行"/>
      <sheetName val="VKOMST1 (移行)"/>
      <sheetName val="VKOMST2(移行)"/>
      <sheetName val="→廃止"/>
      <sheetName val="RDHCOK"/>
      <sheetName val="VKSHOKR"/>
      <sheetName val="VKSFSPO"/>
      <sheetName val="VKSFSNO【保管】"/>
      <sheetName val="VKSFSNO【保管２】"/>
      <sheetName val="VKSFSNO"/>
      <sheetName val="メ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BCE54-F62E-4C89-9F86-625360E05782}">
  <sheetPr codeName="Sheet1">
    <tabColor indexed="42"/>
  </sheetPr>
  <dimension ref="A1:L40"/>
  <sheetViews>
    <sheetView topLeftCell="A28" zoomScaleNormal="100" workbookViewId="0">
      <selection activeCell="K37" sqref="K37"/>
    </sheetView>
  </sheetViews>
  <sheetFormatPr defaultColWidth="8.09765625" defaultRowHeight="12"/>
  <cols>
    <col min="1" max="1" width="3.69921875" style="52" customWidth="1"/>
    <col min="2" max="2" width="27.19921875" style="52" customWidth="1"/>
    <col min="3" max="3" width="20.19921875" style="52" customWidth="1"/>
    <col min="4" max="4" width="20.8984375" style="52" customWidth="1"/>
    <col min="5" max="5" width="13.3984375" style="52" customWidth="1"/>
    <col min="6" max="6" width="3.59765625" style="52" customWidth="1"/>
    <col min="7" max="7" width="2.69921875" style="54" customWidth="1"/>
    <col min="8" max="8" width="3.09765625" style="52" customWidth="1"/>
    <col min="9" max="9" width="4.19921875" style="52" customWidth="1"/>
    <col min="10" max="10" width="7.59765625" style="52" customWidth="1"/>
    <col min="11" max="11" width="9" style="52" customWidth="1"/>
    <col min="12" max="12" width="11.59765625" style="52" bestFit="1" customWidth="1"/>
    <col min="13" max="16384" width="8.09765625" style="52"/>
  </cols>
  <sheetData>
    <row r="1" spans="1:12" s="10" customFormat="1" ht="13.2">
      <c r="A1" s="104" t="s">
        <v>0</v>
      </c>
      <c r="B1" s="104"/>
      <c r="C1" s="105" t="s">
        <v>889</v>
      </c>
      <c r="D1" s="106"/>
      <c r="E1" s="107"/>
      <c r="F1" s="108" t="s">
        <v>4</v>
      </c>
      <c r="G1" s="109"/>
      <c r="H1" s="110"/>
      <c r="I1" s="111" t="s">
        <v>890</v>
      </c>
      <c r="J1" s="111"/>
      <c r="K1" s="7" t="s">
        <v>891</v>
      </c>
      <c r="L1" s="7" t="s">
        <v>892</v>
      </c>
    </row>
    <row r="2" spans="1:12" s="10" customFormat="1" ht="18.75" customHeight="1">
      <c r="A2" s="112" t="s">
        <v>915</v>
      </c>
      <c r="B2" s="112"/>
      <c r="C2" s="113" t="s">
        <v>916</v>
      </c>
      <c r="D2" s="114"/>
      <c r="E2" s="115"/>
      <c r="F2" s="116" t="s">
        <v>898</v>
      </c>
      <c r="G2" s="117"/>
      <c r="H2" s="118"/>
      <c r="I2" s="119">
        <v>45499</v>
      </c>
      <c r="J2" s="119"/>
      <c r="K2" s="57" t="s">
        <v>1239</v>
      </c>
      <c r="L2" s="20">
        <v>45694</v>
      </c>
    </row>
    <row r="3" spans="1:12" s="10" customFormat="1" ht="4.2" customHeight="1">
      <c r="A3" s="75"/>
      <c r="B3" s="75"/>
      <c r="C3" s="75"/>
      <c r="D3" s="75"/>
      <c r="E3" s="75"/>
      <c r="F3" s="75"/>
      <c r="G3" s="76"/>
      <c r="H3" s="75"/>
      <c r="I3" s="75"/>
      <c r="J3" s="75"/>
      <c r="K3" s="75"/>
      <c r="L3" s="75"/>
    </row>
    <row r="4" spans="1:12" s="10" customFormat="1" ht="18.600000000000001" customHeight="1" thickBot="1">
      <c r="A4" s="77" t="s">
        <v>504</v>
      </c>
      <c r="B4" s="78" t="s">
        <v>917</v>
      </c>
      <c r="C4" s="123" t="s">
        <v>893</v>
      </c>
      <c r="D4" s="124"/>
      <c r="E4" s="124"/>
      <c r="F4" s="124"/>
      <c r="G4" s="124"/>
      <c r="H4" s="124"/>
      <c r="I4" s="124"/>
      <c r="J4" s="125"/>
      <c r="K4" s="78" t="s">
        <v>894</v>
      </c>
      <c r="L4" s="79" t="s">
        <v>892</v>
      </c>
    </row>
    <row r="5" spans="1:12" s="10" customFormat="1" ht="18.600000000000001" customHeight="1" thickTop="1">
      <c r="A5" s="80">
        <f>ROW()-4</f>
        <v>1</v>
      </c>
      <c r="B5" s="81" t="s">
        <v>12</v>
      </c>
      <c r="C5" s="126" t="s">
        <v>918</v>
      </c>
      <c r="D5" s="127"/>
      <c r="E5" s="127"/>
      <c r="F5" s="127"/>
      <c r="G5" s="127"/>
      <c r="H5" s="127"/>
      <c r="I5" s="127"/>
      <c r="J5" s="128"/>
      <c r="K5" s="82" t="s">
        <v>895</v>
      </c>
      <c r="L5" s="83">
        <v>45499</v>
      </c>
    </row>
    <row r="6" spans="1:12" s="10" customFormat="1" ht="18" customHeight="1">
      <c r="A6" s="84">
        <f t="shared" ref="A6:A40" si="0">ROW()-4</f>
        <v>2</v>
      </c>
      <c r="B6" s="85" t="s">
        <v>12</v>
      </c>
      <c r="C6" s="120" t="s">
        <v>919</v>
      </c>
      <c r="D6" s="121"/>
      <c r="E6" s="121"/>
      <c r="F6" s="121"/>
      <c r="G6" s="121"/>
      <c r="H6" s="121"/>
      <c r="I6" s="121"/>
      <c r="J6" s="122"/>
      <c r="K6" s="85" t="s">
        <v>898</v>
      </c>
      <c r="L6" s="86">
        <v>45513</v>
      </c>
    </row>
    <row r="7" spans="1:12" s="10" customFormat="1" ht="18" customHeight="1">
      <c r="A7" s="84">
        <f t="shared" si="0"/>
        <v>3</v>
      </c>
      <c r="B7" s="85"/>
      <c r="C7" s="120" t="s">
        <v>920</v>
      </c>
      <c r="D7" s="121"/>
      <c r="E7" s="121"/>
      <c r="F7" s="121"/>
      <c r="G7" s="121"/>
      <c r="H7" s="121"/>
      <c r="I7" s="121"/>
      <c r="J7" s="122"/>
      <c r="K7" s="85" t="s">
        <v>898</v>
      </c>
      <c r="L7" s="86">
        <v>45513</v>
      </c>
    </row>
    <row r="8" spans="1:12" s="10" customFormat="1" ht="18" customHeight="1">
      <c r="A8" s="84">
        <f t="shared" si="0"/>
        <v>4</v>
      </c>
      <c r="B8" s="85"/>
      <c r="C8" s="120" t="s">
        <v>921</v>
      </c>
      <c r="D8" s="121"/>
      <c r="E8" s="121"/>
      <c r="F8" s="121"/>
      <c r="G8" s="121"/>
      <c r="H8" s="121"/>
      <c r="I8" s="121"/>
      <c r="J8" s="122"/>
      <c r="K8" s="85" t="s">
        <v>898</v>
      </c>
      <c r="L8" s="86">
        <v>45513</v>
      </c>
    </row>
    <row r="9" spans="1:12" s="10" customFormat="1" ht="18" customHeight="1">
      <c r="A9" s="84">
        <f t="shared" si="0"/>
        <v>5</v>
      </c>
      <c r="B9" s="85" t="s">
        <v>12</v>
      </c>
      <c r="C9" s="120" t="s">
        <v>922</v>
      </c>
      <c r="D9" s="121"/>
      <c r="E9" s="121"/>
      <c r="F9" s="121"/>
      <c r="G9" s="121"/>
      <c r="H9" s="121"/>
      <c r="I9" s="121"/>
      <c r="J9" s="122"/>
      <c r="K9" s="85" t="s">
        <v>895</v>
      </c>
      <c r="L9" s="86">
        <v>45513</v>
      </c>
    </row>
    <row r="10" spans="1:12" s="10" customFormat="1" ht="18" customHeight="1">
      <c r="A10" s="84">
        <f t="shared" si="0"/>
        <v>6</v>
      </c>
      <c r="B10" s="87" t="s">
        <v>12</v>
      </c>
      <c r="C10" s="120" t="s">
        <v>923</v>
      </c>
      <c r="D10" s="121"/>
      <c r="E10" s="121"/>
      <c r="F10" s="121"/>
      <c r="G10" s="121"/>
      <c r="H10" s="121"/>
      <c r="I10" s="121"/>
      <c r="J10" s="122"/>
      <c r="K10" s="85" t="s">
        <v>895</v>
      </c>
      <c r="L10" s="86">
        <v>45513</v>
      </c>
    </row>
    <row r="11" spans="1:12" s="10" customFormat="1" ht="18" customHeight="1">
      <c r="A11" s="84">
        <f t="shared" si="0"/>
        <v>7</v>
      </c>
      <c r="B11" s="87" t="s">
        <v>12</v>
      </c>
      <c r="C11" s="129" t="s">
        <v>924</v>
      </c>
      <c r="D11" s="130"/>
      <c r="E11" s="130"/>
      <c r="F11" s="130"/>
      <c r="G11" s="130"/>
      <c r="H11" s="130"/>
      <c r="I11" s="130"/>
      <c r="J11" s="131"/>
      <c r="K11" s="85" t="s">
        <v>895</v>
      </c>
      <c r="L11" s="86">
        <v>45534</v>
      </c>
    </row>
    <row r="12" spans="1:12" s="10" customFormat="1" ht="42" customHeight="1">
      <c r="A12" s="84">
        <f t="shared" si="0"/>
        <v>8</v>
      </c>
      <c r="B12" s="87" t="s">
        <v>12</v>
      </c>
      <c r="C12" s="132" t="s">
        <v>925</v>
      </c>
      <c r="D12" s="133"/>
      <c r="E12" s="133"/>
      <c r="F12" s="133"/>
      <c r="G12" s="133"/>
      <c r="H12" s="133"/>
      <c r="I12" s="133"/>
      <c r="J12" s="134"/>
      <c r="K12" s="85" t="s">
        <v>907</v>
      </c>
      <c r="L12" s="86">
        <v>45541</v>
      </c>
    </row>
    <row r="13" spans="1:12" s="10" customFormat="1" ht="13.2">
      <c r="A13" s="84">
        <f t="shared" si="0"/>
        <v>9</v>
      </c>
      <c r="B13" s="85" t="s">
        <v>12</v>
      </c>
      <c r="C13" s="132" t="s">
        <v>926</v>
      </c>
      <c r="D13" s="133"/>
      <c r="E13" s="133"/>
      <c r="F13" s="133"/>
      <c r="G13" s="133"/>
      <c r="H13" s="133"/>
      <c r="I13" s="133"/>
      <c r="J13" s="134"/>
      <c r="K13" s="85" t="s">
        <v>898</v>
      </c>
      <c r="L13" s="86">
        <v>45555</v>
      </c>
    </row>
    <row r="14" spans="1:12" s="10" customFormat="1" ht="18" customHeight="1">
      <c r="A14" s="84">
        <f t="shared" si="0"/>
        <v>10</v>
      </c>
      <c r="B14" s="85" t="s">
        <v>12</v>
      </c>
      <c r="C14" s="132" t="s">
        <v>927</v>
      </c>
      <c r="D14" s="133"/>
      <c r="E14" s="133"/>
      <c r="F14" s="133"/>
      <c r="G14" s="133"/>
      <c r="H14" s="133"/>
      <c r="I14" s="133"/>
      <c r="J14" s="134"/>
      <c r="K14" s="85" t="s">
        <v>898</v>
      </c>
      <c r="L14" s="86">
        <v>45555</v>
      </c>
    </row>
    <row r="15" spans="1:12" s="10" customFormat="1" ht="18" customHeight="1">
      <c r="A15" s="84">
        <f t="shared" si="0"/>
        <v>11</v>
      </c>
      <c r="B15" s="85" t="s">
        <v>12</v>
      </c>
      <c r="C15" s="120" t="s">
        <v>928</v>
      </c>
      <c r="D15" s="121"/>
      <c r="E15" s="121"/>
      <c r="F15" s="121"/>
      <c r="G15" s="121"/>
      <c r="H15" s="121"/>
      <c r="I15" s="121"/>
      <c r="J15" s="122"/>
      <c r="K15" s="85" t="s">
        <v>898</v>
      </c>
      <c r="L15" s="86">
        <v>45555</v>
      </c>
    </row>
    <row r="16" spans="1:12" s="10" customFormat="1" ht="18" customHeight="1">
      <c r="A16" s="84">
        <f t="shared" si="0"/>
        <v>12</v>
      </c>
      <c r="B16" s="87" t="s">
        <v>12</v>
      </c>
      <c r="C16" s="132" t="s">
        <v>929</v>
      </c>
      <c r="D16" s="133"/>
      <c r="E16" s="133"/>
      <c r="F16" s="133"/>
      <c r="G16" s="133"/>
      <c r="H16" s="133"/>
      <c r="I16" s="133"/>
      <c r="J16" s="134"/>
      <c r="K16" s="85" t="s">
        <v>898</v>
      </c>
      <c r="L16" s="86">
        <v>45555</v>
      </c>
    </row>
    <row r="17" spans="1:12" s="10" customFormat="1" ht="18" customHeight="1">
      <c r="A17" s="84">
        <f t="shared" si="0"/>
        <v>13</v>
      </c>
      <c r="B17" s="85" t="s">
        <v>12</v>
      </c>
      <c r="C17" s="132" t="s">
        <v>930</v>
      </c>
      <c r="D17" s="133"/>
      <c r="E17" s="133"/>
      <c r="F17" s="133"/>
      <c r="G17" s="133"/>
      <c r="H17" s="133"/>
      <c r="I17" s="133"/>
      <c r="J17" s="134"/>
      <c r="K17" s="85" t="s">
        <v>898</v>
      </c>
      <c r="L17" s="86">
        <v>45555</v>
      </c>
    </row>
    <row r="18" spans="1:12" s="10" customFormat="1" ht="18" customHeight="1">
      <c r="A18" s="84">
        <f t="shared" si="0"/>
        <v>14</v>
      </c>
      <c r="B18" s="85" t="s">
        <v>12</v>
      </c>
      <c r="C18" s="120" t="s">
        <v>931</v>
      </c>
      <c r="D18" s="121"/>
      <c r="E18" s="121"/>
      <c r="F18" s="121"/>
      <c r="G18" s="121"/>
      <c r="H18" s="121"/>
      <c r="I18" s="121"/>
      <c r="J18" s="122"/>
      <c r="K18" s="85" t="s">
        <v>898</v>
      </c>
      <c r="L18" s="86">
        <v>45555</v>
      </c>
    </row>
    <row r="19" spans="1:12" s="10" customFormat="1" ht="18" customHeight="1">
      <c r="A19" s="84">
        <f t="shared" si="0"/>
        <v>15</v>
      </c>
      <c r="B19" s="85" t="s">
        <v>12</v>
      </c>
      <c r="C19" s="120" t="s">
        <v>932</v>
      </c>
      <c r="D19" s="121"/>
      <c r="E19" s="121"/>
      <c r="F19" s="121"/>
      <c r="G19" s="121"/>
      <c r="H19" s="121"/>
      <c r="I19" s="121"/>
      <c r="J19" s="122"/>
      <c r="K19" s="85" t="s">
        <v>898</v>
      </c>
      <c r="L19" s="86">
        <v>45555</v>
      </c>
    </row>
    <row r="20" spans="1:12" s="10" customFormat="1" ht="18" customHeight="1">
      <c r="A20" s="84">
        <f t="shared" si="0"/>
        <v>16</v>
      </c>
      <c r="B20" s="85" t="s">
        <v>12</v>
      </c>
      <c r="C20" s="132" t="s">
        <v>933</v>
      </c>
      <c r="D20" s="133"/>
      <c r="E20" s="133"/>
      <c r="F20" s="133"/>
      <c r="G20" s="133"/>
      <c r="H20" s="133"/>
      <c r="I20" s="133"/>
      <c r="J20" s="134"/>
      <c r="K20" s="85" t="s">
        <v>895</v>
      </c>
      <c r="L20" s="86">
        <v>45564</v>
      </c>
    </row>
    <row r="21" spans="1:12" s="10" customFormat="1" ht="18" customHeight="1">
      <c r="A21" s="84">
        <f t="shared" si="0"/>
        <v>17</v>
      </c>
      <c r="B21" s="85" t="s">
        <v>948</v>
      </c>
      <c r="C21" s="132" t="s">
        <v>949</v>
      </c>
      <c r="D21" s="133"/>
      <c r="E21" s="133"/>
      <c r="F21" s="133"/>
      <c r="G21" s="133"/>
      <c r="H21" s="133"/>
      <c r="I21" s="133"/>
      <c r="J21" s="134"/>
      <c r="K21" s="85" t="s">
        <v>950</v>
      </c>
      <c r="L21" s="86">
        <v>45603</v>
      </c>
    </row>
    <row r="22" spans="1:12" s="10" customFormat="1" ht="18" customHeight="1">
      <c r="A22" s="84">
        <f t="shared" si="0"/>
        <v>18</v>
      </c>
      <c r="B22" s="85" t="s">
        <v>976</v>
      </c>
      <c r="C22" s="132" t="s">
        <v>977</v>
      </c>
      <c r="D22" s="133"/>
      <c r="E22" s="133"/>
      <c r="F22" s="133"/>
      <c r="G22" s="133"/>
      <c r="H22" s="133"/>
      <c r="I22" s="133"/>
      <c r="J22" s="134"/>
      <c r="K22" s="85" t="s">
        <v>978</v>
      </c>
      <c r="L22" s="86">
        <v>45604</v>
      </c>
    </row>
    <row r="23" spans="1:12" s="10" customFormat="1" ht="18" customHeight="1">
      <c r="A23" s="84">
        <f t="shared" si="0"/>
        <v>19</v>
      </c>
      <c r="B23" s="85" t="s">
        <v>976</v>
      </c>
      <c r="C23" s="132" t="s">
        <v>1238</v>
      </c>
      <c r="D23" s="133"/>
      <c r="E23" s="133"/>
      <c r="F23" s="133"/>
      <c r="G23" s="133"/>
      <c r="H23" s="133"/>
      <c r="I23" s="133"/>
      <c r="J23" s="134"/>
      <c r="K23" s="85" t="s">
        <v>1239</v>
      </c>
      <c r="L23" s="86">
        <v>45607</v>
      </c>
    </row>
    <row r="24" spans="1:12" s="10" customFormat="1" ht="204.6" customHeight="1">
      <c r="A24" s="84">
        <f t="shared" si="0"/>
        <v>20</v>
      </c>
      <c r="B24" s="85" t="s">
        <v>1250</v>
      </c>
      <c r="C24" s="132" t="s">
        <v>1244</v>
      </c>
      <c r="D24" s="133"/>
      <c r="E24" s="133"/>
      <c r="F24" s="133"/>
      <c r="G24" s="133"/>
      <c r="H24" s="133"/>
      <c r="I24" s="133"/>
      <c r="J24" s="134"/>
      <c r="K24" s="85" t="s">
        <v>1243</v>
      </c>
      <c r="L24" s="86">
        <v>45611</v>
      </c>
    </row>
    <row r="25" spans="1:12" s="10" customFormat="1" ht="18" customHeight="1">
      <c r="A25" s="84">
        <f t="shared" si="0"/>
        <v>21</v>
      </c>
      <c r="B25" s="85" t="s">
        <v>1251</v>
      </c>
      <c r="C25" s="132" t="s">
        <v>1252</v>
      </c>
      <c r="D25" s="133"/>
      <c r="E25" s="133"/>
      <c r="F25" s="133"/>
      <c r="G25" s="133"/>
      <c r="H25" s="133"/>
      <c r="I25" s="133"/>
      <c r="J25" s="134"/>
      <c r="K25" s="85" t="s">
        <v>1253</v>
      </c>
      <c r="L25" s="86">
        <v>45614</v>
      </c>
    </row>
    <row r="26" spans="1:12" s="10" customFormat="1" ht="18" customHeight="1">
      <c r="A26" s="84">
        <f t="shared" si="0"/>
        <v>22</v>
      </c>
      <c r="B26" s="85" t="s">
        <v>948</v>
      </c>
      <c r="C26" s="132" t="s">
        <v>1256</v>
      </c>
      <c r="D26" s="133"/>
      <c r="E26" s="133"/>
      <c r="F26" s="133"/>
      <c r="G26" s="133"/>
      <c r="H26" s="133"/>
      <c r="I26" s="133"/>
      <c r="J26" s="134"/>
      <c r="K26" s="85" t="s">
        <v>898</v>
      </c>
      <c r="L26" s="86">
        <v>45635</v>
      </c>
    </row>
    <row r="27" spans="1:12" s="10" customFormat="1" ht="54.75" customHeight="1">
      <c r="A27" s="84">
        <f t="shared" si="0"/>
        <v>23</v>
      </c>
      <c r="B27" s="85" t="s">
        <v>976</v>
      </c>
      <c r="C27" s="132" t="s">
        <v>1258</v>
      </c>
      <c r="D27" s="133"/>
      <c r="E27" s="133"/>
      <c r="F27" s="133"/>
      <c r="G27" s="133"/>
      <c r="H27" s="133"/>
      <c r="I27" s="133"/>
      <c r="J27" s="134"/>
      <c r="K27" s="85" t="s">
        <v>1259</v>
      </c>
      <c r="L27" s="86">
        <v>45638</v>
      </c>
    </row>
    <row r="28" spans="1:12" ht="39" customHeight="1">
      <c r="A28" s="84">
        <f t="shared" si="0"/>
        <v>24</v>
      </c>
      <c r="B28" s="85" t="s">
        <v>976</v>
      </c>
      <c r="C28" s="132" t="s">
        <v>1261</v>
      </c>
      <c r="D28" s="133"/>
      <c r="E28" s="133"/>
      <c r="F28" s="133"/>
      <c r="G28" s="133"/>
      <c r="H28" s="133"/>
      <c r="I28" s="133"/>
      <c r="J28" s="134"/>
      <c r="K28" s="85" t="s">
        <v>1239</v>
      </c>
      <c r="L28" s="86">
        <v>45646</v>
      </c>
    </row>
    <row r="29" spans="1:12" ht="29.25" customHeight="1">
      <c r="A29" s="84">
        <f t="shared" si="0"/>
        <v>25</v>
      </c>
      <c r="B29" s="85" t="s">
        <v>976</v>
      </c>
      <c r="C29" s="132" t="s">
        <v>1266</v>
      </c>
      <c r="D29" s="133"/>
      <c r="E29" s="133"/>
      <c r="F29" s="133"/>
      <c r="G29" s="133"/>
      <c r="H29" s="133"/>
      <c r="I29" s="133"/>
      <c r="J29" s="134"/>
      <c r="K29" s="85" t="s">
        <v>1267</v>
      </c>
      <c r="L29" s="86">
        <v>45649</v>
      </c>
    </row>
    <row r="30" spans="1:12" ht="13.2">
      <c r="A30" s="84">
        <f t="shared" si="0"/>
        <v>26</v>
      </c>
      <c r="B30" s="85" t="s">
        <v>976</v>
      </c>
      <c r="C30" s="132" t="s">
        <v>1380</v>
      </c>
      <c r="D30" s="133"/>
      <c r="E30" s="133"/>
      <c r="F30" s="133"/>
      <c r="G30" s="133"/>
      <c r="H30" s="133"/>
      <c r="I30" s="133"/>
      <c r="J30" s="134"/>
      <c r="K30" s="85" t="s">
        <v>1357</v>
      </c>
      <c r="L30" s="86">
        <v>45665</v>
      </c>
    </row>
    <row r="31" spans="1:12" ht="13.2">
      <c r="A31" s="84">
        <f t="shared" si="0"/>
        <v>27</v>
      </c>
      <c r="B31" s="85" t="s">
        <v>840</v>
      </c>
      <c r="C31" s="132" t="s">
        <v>1371</v>
      </c>
      <c r="D31" s="133"/>
      <c r="E31" s="133"/>
      <c r="F31" s="133"/>
      <c r="G31" s="133"/>
      <c r="H31" s="133"/>
      <c r="I31" s="133"/>
      <c r="J31" s="134"/>
      <c r="K31" s="85" t="s">
        <v>1357</v>
      </c>
      <c r="L31" s="86">
        <v>45665</v>
      </c>
    </row>
    <row r="32" spans="1:12" ht="13.2">
      <c r="A32" s="84">
        <f t="shared" si="0"/>
        <v>28</v>
      </c>
      <c r="B32" s="85" t="s">
        <v>1394</v>
      </c>
      <c r="C32" s="132" t="s">
        <v>1395</v>
      </c>
      <c r="D32" s="133"/>
      <c r="E32" s="133"/>
      <c r="F32" s="133"/>
      <c r="G32" s="133"/>
      <c r="H32" s="133"/>
      <c r="I32" s="133"/>
      <c r="J32" s="134"/>
      <c r="K32" s="85" t="s">
        <v>898</v>
      </c>
      <c r="L32" s="86">
        <v>45667</v>
      </c>
    </row>
    <row r="33" spans="1:12" ht="13.2">
      <c r="A33" s="84">
        <f t="shared" si="0"/>
        <v>29</v>
      </c>
      <c r="B33" s="85" t="s">
        <v>840</v>
      </c>
      <c r="C33" s="132" t="s">
        <v>1397</v>
      </c>
      <c r="D33" s="133"/>
      <c r="E33" s="133"/>
      <c r="F33" s="133"/>
      <c r="G33" s="133"/>
      <c r="H33" s="133"/>
      <c r="I33" s="133"/>
      <c r="J33" s="134"/>
      <c r="K33" s="85" t="s">
        <v>895</v>
      </c>
      <c r="L33" s="86">
        <v>45667</v>
      </c>
    </row>
    <row r="34" spans="1:12" ht="13.2">
      <c r="A34" s="84">
        <f t="shared" si="0"/>
        <v>30</v>
      </c>
      <c r="B34" s="85" t="s">
        <v>976</v>
      </c>
      <c r="C34" s="132" t="s">
        <v>1409</v>
      </c>
      <c r="D34" s="133"/>
      <c r="E34" s="133"/>
      <c r="F34" s="133"/>
      <c r="G34" s="133"/>
      <c r="H34" s="133"/>
      <c r="I34" s="133"/>
      <c r="J34" s="134"/>
      <c r="K34" s="85" t="s">
        <v>1239</v>
      </c>
      <c r="L34" s="86">
        <v>45694</v>
      </c>
    </row>
    <row r="35" spans="1:12" ht="13.2">
      <c r="A35" s="84">
        <f t="shared" si="0"/>
        <v>31</v>
      </c>
      <c r="B35" s="85" t="s">
        <v>976</v>
      </c>
      <c r="C35" s="132" t="s">
        <v>1409</v>
      </c>
      <c r="D35" s="133"/>
      <c r="E35" s="133"/>
      <c r="F35" s="133"/>
      <c r="G35" s="133"/>
      <c r="H35" s="133"/>
      <c r="I35" s="133"/>
      <c r="J35" s="134"/>
      <c r="K35" s="85" t="s">
        <v>1239</v>
      </c>
      <c r="L35" s="86">
        <v>45698</v>
      </c>
    </row>
    <row r="36" spans="1:12" ht="13.2">
      <c r="A36" s="84">
        <f t="shared" si="0"/>
        <v>32</v>
      </c>
      <c r="B36" s="85" t="s">
        <v>948</v>
      </c>
      <c r="C36" s="132" t="s">
        <v>1447</v>
      </c>
      <c r="D36" s="133"/>
      <c r="E36" s="133"/>
      <c r="F36" s="133"/>
      <c r="G36" s="133"/>
      <c r="H36" s="133"/>
      <c r="I36" s="133"/>
      <c r="J36" s="134"/>
      <c r="K36" s="85" t="s">
        <v>898</v>
      </c>
      <c r="L36" s="86">
        <v>45714</v>
      </c>
    </row>
    <row r="37" spans="1:12" ht="13.2">
      <c r="A37" s="84">
        <f t="shared" si="0"/>
        <v>33</v>
      </c>
      <c r="B37" s="85"/>
      <c r="C37" s="132"/>
      <c r="D37" s="133"/>
      <c r="E37" s="133"/>
      <c r="F37" s="133"/>
      <c r="G37" s="133"/>
      <c r="H37" s="133"/>
      <c r="I37" s="133"/>
      <c r="J37" s="134"/>
      <c r="K37" s="85"/>
      <c r="L37" s="86"/>
    </row>
    <row r="38" spans="1:12" ht="13.2">
      <c r="A38" s="84">
        <f t="shared" si="0"/>
        <v>34</v>
      </c>
      <c r="B38" s="85"/>
      <c r="C38" s="132"/>
      <c r="D38" s="133"/>
      <c r="E38" s="133"/>
      <c r="F38" s="133"/>
      <c r="G38" s="133"/>
      <c r="H38" s="133"/>
      <c r="I38" s="133"/>
      <c r="J38" s="134"/>
      <c r="K38" s="85"/>
      <c r="L38" s="86"/>
    </row>
    <row r="39" spans="1:12" ht="13.2">
      <c r="A39" s="84">
        <f t="shared" si="0"/>
        <v>35</v>
      </c>
      <c r="B39" s="85"/>
      <c r="C39" s="132"/>
      <c r="D39" s="133"/>
      <c r="E39" s="133"/>
      <c r="F39" s="133"/>
      <c r="G39" s="133"/>
      <c r="H39" s="133"/>
      <c r="I39" s="133"/>
      <c r="J39" s="134"/>
      <c r="K39" s="85"/>
      <c r="L39" s="86"/>
    </row>
    <row r="40" spans="1:12" ht="13.2">
      <c r="A40" s="84">
        <f t="shared" si="0"/>
        <v>36</v>
      </c>
      <c r="B40" s="85"/>
      <c r="C40" s="132"/>
      <c r="D40" s="133"/>
      <c r="E40" s="133"/>
      <c r="F40" s="133"/>
      <c r="G40" s="133"/>
      <c r="H40" s="133"/>
      <c r="I40" s="133"/>
      <c r="J40" s="134"/>
      <c r="K40" s="85"/>
      <c r="L40" s="86"/>
    </row>
  </sheetData>
  <mergeCells count="45">
    <mergeCell ref="C38:J38"/>
    <mergeCell ref="C39:J39"/>
    <mergeCell ref="C40:J40"/>
    <mergeCell ref="C33:J33"/>
    <mergeCell ref="C34:J34"/>
    <mergeCell ref="C35:J35"/>
    <mergeCell ref="C36:J36"/>
    <mergeCell ref="C37:J37"/>
    <mergeCell ref="C28:J28"/>
    <mergeCell ref="C29:J29"/>
    <mergeCell ref="C30:J30"/>
    <mergeCell ref="C31:J31"/>
    <mergeCell ref="C32:J32"/>
    <mergeCell ref="C27:J27"/>
    <mergeCell ref="C22:J22"/>
    <mergeCell ref="C23:J23"/>
    <mergeCell ref="C16:J16"/>
    <mergeCell ref="C17:J17"/>
    <mergeCell ref="C18:J18"/>
    <mergeCell ref="C19:J19"/>
    <mergeCell ref="C20:J20"/>
    <mergeCell ref="C21:J21"/>
    <mergeCell ref="C24:J24"/>
    <mergeCell ref="C25:J25"/>
    <mergeCell ref="C26:J26"/>
    <mergeCell ref="C15:J15"/>
    <mergeCell ref="C4:J4"/>
    <mergeCell ref="C5:J5"/>
    <mergeCell ref="C6:J6"/>
    <mergeCell ref="C7:J7"/>
    <mergeCell ref="C8:J8"/>
    <mergeCell ref="C9:J9"/>
    <mergeCell ref="C10:J10"/>
    <mergeCell ref="C11:J11"/>
    <mergeCell ref="C12:J12"/>
    <mergeCell ref="C13:J13"/>
    <mergeCell ref="C14:J14"/>
    <mergeCell ref="A1:B1"/>
    <mergeCell ref="C1:E1"/>
    <mergeCell ref="F1:H1"/>
    <mergeCell ref="I1:J1"/>
    <mergeCell ref="A2:B2"/>
    <mergeCell ref="C2:E2"/>
    <mergeCell ref="F2:H2"/>
    <mergeCell ref="I2:J2"/>
  </mergeCells>
  <phoneticPr fontId="3"/>
  <pageMargins left="0.51" right="0.39" top="0.79" bottom="0.56999999999999995" header="0.53" footer="0.27"/>
  <pageSetup paperSize="9" scale="83" orientation="landscape" horizontalDpi="4294967292" verticalDpi="300" r:id="rId1"/>
  <headerFooter alignWithMargins="0">
    <oddHeader>&amp;C&amp;"ＭＳ Ｐゴシック,太字"&amp;14テーブル定義書</oddHeader>
    <oddFooter>&amp;L&amp;10&amp;F&amp;C&amp;10－ &amp;P ／ &amp;N －&amp;R&amp;10株式会社アクティブクリエイト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6586-04A1-4C00-83F9-E2FE78B1F645}">
  <sheetPr codeName="Sheet80"/>
  <dimension ref="A1:AN239"/>
  <sheetViews>
    <sheetView zoomScaleNormal="100" workbookViewId="0">
      <selection sqref="A1:B1"/>
    </sheetView>
  </sheetViews>
  <sheetFormatPr defaultColWidth="8.09765625" defaultRowHeight="13.2"/>
  <cols>
    <col min="1" max="1" width="4.59765625" style="52" customWidth="1"/>
    <col min="2" max="2" width="19.19921875" style="52" customWidth="1"/>
    <col min="3" max="3" width="35.69921875" style="52" customWidth="1"/>
    <col min="4" max="4" width="13.5" style="52" bestFit="1" customWidth="1"/>
    <col min="5" max="6" width="4" style="52" customWidth="1"/>
    <col min="7" max="7" width="4.19921875" style="52" customWidth="1"/>
    <col min="8" max="9" width="4.19921875" style="54" customWidth="1"/>
    <col min="10" max="10" width="4.8984375" style="54" bestFit="1" customWidth="1"/>
    <col min="11" max="11" width="6.5" style="52" bestFit="1" customWidth="1"/>
    <col min="12" max="12" width="18.59765625" style="52" customWidth="1"/>
    <col min="13" max="13" width="10.5" style="52" customWidth="1"/>
    <col min="14" max="15" width="11.19921875" style="52" customWidth="1"/>
    <col min="16" max="17" width="5" style="52" bestFit="1" customWidth="1"/>
    <col min="18" max="18" width="16.5" style="9" bestFit="1" customWidth="1"/>
    <col min="19" max="19" width="16.5" style="9" customWidth="1"/>
    <col min="20" max="20" width="20.19921875" style="9" customWidth="1"/>
    <col min="21" max="23" width="8.19921875" style="9" customWidth="1"/>
    <col min="24" max="24" width="9.59765625" style="9" customWidth="1"/>
    <col min="25" max="40" width="8.19921875" style="9" customWidth="1"/>
    <col min="41" max="16384" width="8.09765625" style="52"/>
  </cols>
  <sheetData>
    <row r="1" spans="1:40" s="10" customFormat="1">
      <c r="A1" s="104" t="s">
        <v>0</v>
      </c>
      <c r="B1" s="104"/>
      <c r="C1" s="1" t="s">
        <v>1</v>
      </c>
      <c r="D1" s="2" t="s">
        <v>2</v>
      </c>
      <c r="E1" s="3" t="s">
        <v>3</v>
      </c>
      <c r="F1" s="4"/>
      <c r="G1" s="5"/>
      <c r="H1" s="6"/>
      <c r="I1" s="6"/>
      <c r="J1" s="6"/>
      <c r="K1" s="6"/>
      <c r="L1" s="6"/>
      <c r="M1" s="7" t="s">
        <v>4</v>
      </c>
      <c r="N1" s="7" t="s">
        <v>5</v>
      </c>
      <c r="O1" s="8"/>
      <c r="P1" s="8"/>
      <c r="Q1" s="8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s="10" customFormat="1" ht="13.5" customHeight="1">
      <c r="A2" s="141" t="s">
        <v>945</v>
      </c>
      <c r="B2" s="142"/>
      <c r="C2" s="11" t="s">
        <v>946</v>
      </c>
      <c r="D2" s="13" t="s">
        <v>6</v>
      </c>
      <c r="E2" s="14" t="s">
        <v>899</v>
      </c>
      <c r="F2" s="15"/>
      <c r="G2" s="16"/>
      <c r="H2" s="17"/>
      <c r="I2" s="17"/>
      <c r="J2" s="17"/>
      <c r="K2" s="17"/>
      <c r="L2" s="18"/>
      <c r="M2" s="19" t="s">
        <v>7</v>
      </c>
      <c r="N2" s="20">
        <v>45541</v>
      </c>
      <c r="O2" s="21"/>
      <c r="P2" s="21"/>
      <c r="Q2" s="21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s="10" customFormat="1" ht="13.5" customHeight="1">
      <c r="A3" s="104" t="s">
        <v>8</v>
      </c>
      <c r="B3" s="104"/>
      <c r="C3" s="105" t="s">
        <v>9</v>
      </c>
      <c r="D3" s="106"/>
      <c r="E3" s="22"/>
      <c r="F3" s="23"/>
      <c r="G3" s="23"/>
      <c r="H3" s="23"/>
      <c r="I3" s="23"/>
      <c r="J3" s="23"/>
      <c r="K3" s="23"/>
      <c r="L3" s="24"/>
      <c r="M3" s="25" t="s">
        <v>10</v>
      </c>
      <c r="N3" s="7" t="s">
        <v>11</v>
      </c>
      <c r="O3" s="8"/>
      <c r="P3" s="8"/>
      <c r="Q3" s="8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s="10" customFormat="1" ht="13.5" customHeight="1">
      <c r="A4" s="116" t="s">
        <v>840</v>
      </c>
      <c r="B4" s="118"/>
      <c r="C4" s="11" t="s">
        <v>944</v>
      </c>
      <c r="D4" s="26"/>
      <c r="E4" s="22"/>
      <c r="F4" s="23"/>
      <c r="G4" s="23"/>
      <c r="H4" s="23"/>
      <c r="I4" s="23"/>
      <c r="J4" s="23"/>
      <c r="K4" s="23"/>
      <c r="L4" s="27">
        <v>11</v>
      </c>
      <c r="M4" s="19" t="s">
        <v>908</v>
      </c>
      <c r="N4" s="20">
        <v>45611</v>
      </c>
      <c r="O4" s="21"/>
      <c r="P4" s="21"/>
      <c r="Q4" s="21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spans="1:40" s="10" customFormat="1" ht="13.5" customHeight="1">
      <c r="A5" s="108" t="s">
        <v>14</v>
      </c>
      <c r="B5" s="110"/>
      <c r="C5" s="108" t="s">
        <v>15</v>
      </c>
      <c r="D5" s="110"/>
      <c r="E5" s="29" t="s">
        <v>16</v>
      </c>
      <c r="F5" s="30"/>
      <c r="G5" s="29"/>
      <c r="H5" s="31"/>
      <c r="I5" s="31" t="s">
        <v>17</v>
      </c>
      <c r="J5" s="31"/>
      <c r="K5" s="30"/>
      <c r="L5" s="32"/>
      <c r="M5" s="33"/>
      <c r="N5" s="33"/>
      <c r="O5" s="8"/>
      <c r="P5" s="8"/>
      <c r="Q5" s="8"/>
      <c r="R5" s="9"/>
      <c r="S5" s="9"/>
      <c r="T5" s="9"/>
      <c r="U5" s="9"/>
      <c r="V5" s="9"/>
      <c r="W5" s="9"/>
      <c r="X5" s="34"/>
      <c r="Y5" s="34"/>
      <c r="Z5" s="34" t="s">
        <v>18</v>
      </c>
      <c r="AA5" s="34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s="10" customFormat="1" ht="13.5" customHeight="1">
      <c r="A6" s="116" t="s">
        <v>12</v>
      </c>
      <c r="B6" s="118"/>
      <c r="C6" s="11" t="s">
        <v>19</v>
      </c>
      <c r="D6" s="12"/>
      <c r="E6" s="143" t="s">
        <v>20</v>
      </c>
      <c r="F6" s="144"/>
      <c r="G6" s="144"/>
      <c r="H6" s="144"/>
      <c r="I6" s="144" t="s">
        <v>21</v>
      </c>
      <c r="J6" s="144"/>
      <c r="K6" s="145"/>
      <c r="L6" s="32"/>
      <c r="M6" s="8"/>
      <c r="N6" s="8"/>
      <c r="O6" s="138" t="s">
        <v>22</v>
      </c>
      <c r="P6" s="138"/>
      <c r="Q6" s="138"/>
      <c r="R6" s="9"/>
      <c r="S6" s="9"/>
      <c r="T6" s="9"/>
      <c r="U6" s="9"/>
      <c r="V6" s="9"/>
      <c r="W6" s="9"/>
      <c r="X6" s="34"/>
      <c r="Y6" s="34" t="s">
        <v>23</v>
      </c>
      <c r="Z6" s="34" t="s">
        <v>24</v>
      </c>
      <c r="AA6" s="34" t="s">
        <v>25</v>
      </c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s="10" customFormat="1" ht="4.2" customHeight="1">
      <c r="A7" s="35"/>
      <c r="B7" s="35"/>
      <c r="C7" s="112"/>
      <c r="D7" s="112"/>
      <c r="E7" s="35"/>
      <c r="F7" s="35"/>
      <c r="G7" s="35"/>
      <c r="H7" s="36"/>
      <c r="I7" s="36"/>
      <c r="J7" s="36"/>
      <c r="K7" s="35"/>
      <c r="L7" s="37"/>
      <c r="M7" s="37"/>
      <c r="N7" s="3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s="10" customFormat="1" ht="12.75" customHeight="1">
      <c r="A8" s="7" t="s">
        <v>26</v>
      </c>
      <c r="B8" s="7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7" t="s">
        <v>32</v>
      </c>
      <c r="H8" s="7" t="s">
        <v>33</v>
      </c>
      <c r="I8" s="7" t="s">
        <v>1358</v>
      </c>
      <c r="J8" s="7" t="s">
        <v>35</v>
      </c>
      <c r="K8" s="28" t="s">
        <v>36</v>
      </c>
      <c r="L8" s="108" t="s">
        <v>37</v>
      </c>
      <c r="M8" s="139"/>
      <c r="N8" s="140"/>
      <c r="O8" s="30" t="s">
        <v>38</v>
      </c>
      <c r="P8" s="30" t="s">
        <v>39</v>
      </c>
      <c r="Q8" s="30" t="s">
        <v>40</v>
      </c>
      <c r="R8" s="7" t="s">
        <v>41</v>
      </c>
      <c r="S8" s="7" t="s">
        <v>42</v>
      </c>
      <c r="T8" s="7" t="s">
        <v>43</v>
      </c>
      <c r="U8" s="7" t="s">
        <v>44</v>
      </c>
      <c r="V8" s="7" t="s">
        <v>45</v>
      </c>
      <c r="W8" s="7" t="s">
        <v>46</v>
      </c>
      <c r="X8" s="34"/>
      <c r="Y8" s="34"/>
      <c r="Z8" s="34"/>
      <c r="AA8" s="34"/>
      <c r="AB8" s="9" t="s">
        <v>47</v>
      </c>
      <c r="AC8" s="9" t="s">
        <v>48</v>
      </c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s="51" customFormat="1" ht="12.75" customHeight="1">
      <c r="A9" s="38">
        <f t="shared" ref="A9:A219" si="0">ROW()-8</f>
        <v>1</v>
      </c>
      <c r="B9" s="39" t="s">
        <v>49</v>
      </c>
      <c r="C9" s="39" t="s">
        <v>50</v>
      </c>
      <c r="D9" s="40" t="s">
        <v>51</v>
      </c>
      <c r="E9" s="41"/>
      <c r="F9" s="41"/>
      <c r="G9" s="42"/>
      <c r="H9" s="42"/>
      <c r="I9" s="42"/>
      <c r="J9" s="42"/>
      <c r="K9" s="43">
        <f t="shared" ref="K9:K219" si="1">IF(D9&lt;&gt;"",IF(D9="Decimal", 0,  "' '"), "")</f>
        <v>0</v>
      </c>
      <c r="L9" s="44" t="s">
        <v>52</v>
      </c>
      <c r="M9" s="45"/>
      <c r="N9" s="46"/>
      <c r="O9" s="46"/>
      <c r="P9" s="46"/>
      <c r="Q9" s="46"/>
      <c r="R9" s="47"/>
      <c r="S9" s="48"/>
      <c r="T9" s="39"/>
      <c r="U9" s="49"/>
      <c r="V9" s="50"/>
      <c r="W9" s="50"/>
      <c r="X9" s="34"/>
      <c r="Y9" s="34">
        <v>1</v>
      </c>
      <c r="Z9" s="34"/>
      <c r="AA9" s="34"/>
      <c r="AB9" s="34" t="s">
        <v>53</v>
      </c>
      <c r="AC9" s="9">
        <f t="shared" ref="AC9:AC72" si="2">COUNTIF($C$9:$C$420, C9)</f>
        <v>1</v>
      </c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 s="51" customFormat="1" ht="12.75" customHeight="1">
      <c r="A10" s="38">
        <f t="shared" si="0"/>
        <v>2</v>
      </c>
      <c r="B10" s="39" t="s">
        <v>884</v>
      </c>
      <c r="C10" s="39" t="s">
        <v>1378</v>
      </c>
      <c r="D10" s="40" t="s">
        <v>56</v>
      </c>
      <c r="E10" s="41">
        <v>11</v>
      </c>
      <c r="F10" s="41"/>
      <c r="G10" s="42">
        <f>IF(E10&lt;&gt;"",Y9, "")</f>
        <v>1</v>
      </c>
      <c r="H10" s="42">
        <v>1</v>
      </c>
      <c r="I10" s="42"/>
      <c r="J10" s="42"/>
      <c r="K10" s="43" t="s">
        <v>1245</v>
      </c>
      <c r="L10" s="44"/>
      <c r="M10" s="45"/>
      <c r="N10" s="46"/>
      <c r="O10" s="46" t="s">
        <v>886</v>
      </c>
      <c r="P10" s="46">
        <v>11</v>
      </c>
      <c r="Q10" s="46"/>
      <c r="R10" s="47" t="s">
        <v>840</v>
      </c>
      <c r="S10" s="48" t="s">
        <v>54</v>
      </c>
      <c r="T10" s="39" t="s">
        <v>55</v>
      </c>
      <c r="U10" s="49" t="s">
        <v>887</v>
      </c>
      <c r="V10" s="50">
        <v>11</v>
      </c>
      <c r="W10" s="50"/>
      <c r="X10" s="34">
        <f>IF(E10="","",COUNTA(D$9:$D10)-COUNTIFS(D$9:$D10,"",D$9:$D10,"=*"))</f>
        <v>2</v>
      </c>
      <c r="Y10" s="34">
        <f>IF(E10 &lt;&gt;"", IF(D10= "Decimal",Y9+AA10,Y9+Z10), Y9)</f>
        <v>13</v>
      </c>
      <c r="Z10" s="34">
        <f>IF(E10&lt;&gt;"", E10+1, "")</f>
        <v>12</v>
      </c>
      <c r="AA10" s="34">
        <f>IF(E10&lt;&gt;"",IF(F10&lt;&gt;"",E10+2,E10+1),"")</f>
        <v>12</v>
      </c>
      <c r="AB10" s="34"/>
      <c r="AC10" s="9">
        <f t="shared" si="2"/>
        <v>1</v>
      </c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s="51" customFormat="1" ht="12.75" customHeight="1">
      <c r="A11" s="38">
        <f t="shared" si="0"/>
        <v>3</v>
      </c>
      <c r="B11" s="39" t="s">
        <v>57</v>
      </c>
      <c r="C11" s="39" t="s">
        <v>58</v>
      </c>
      <c r="D11" s="40" t="s">
        <v>56</v>
      </c>
      <c r="E11" s="41">
        <v>1</v>
      </c>
      <c r="F11" s="41"/>
      <c r="G11" s="42">
        <f t="shared" ref="G11:G74" si="3">IF(E11&lt;&gt;"",Y10, "")</f>
        <v>13</v>
      </c>
      <c r="H11" s="42"/>
      <c r="I11" s="42"/>
      <c r="J11" s="42"/>
      <c r="K11" s="43" t="s">
        <v>1245</v>
      </c>
      <c r="L11" s="44"/>
      <c r="M11" s="45"/>
      <c r="N11" s="46"/>
      <c r="O11" s="46" t="s">
        <v>886</v>
      </c>
      <c r="P11" s="46">
        <v>1</v>
      </c>
      <c r="Q11" s="46"/>
      <c r="R11" s="47" t="s">
        <v>840</v>
      </c>
      <c r="S11" s="48" t="s">
        <v>57</v>
      </c>
      <c r="T11" s="39" t="s">
        <v>58</v>
      </c>
      <c r="U11" s="49" t="s">
        <v>887</v>
      </c>
      <c r="V11" s="50">
        <v>1</v>
      </c>
      <c r="W11" s="50"/>
      <c r="X11" s="34">
        <f>IF(E11="","",COUNTA(D$9:$D11)-COUNTIFS(D$9:$D11,"",D$9:$D11,"=*"))</f>
        <v>3</v>
      </c>
      <c r="Y11" s="34">
        <f t="shared" ref="Y11:Y74" si="4">IF(E11 &lt;&gt;"", IF(D11= "Decimal",Y10+AA11,Y10+Z11), Y10)</f>
        <v>15</v>
      </c>
      <c r="Z11" s="34">
        <f t="shared" ref="Z11:Z74" si="5">IF(E11&lt;&gt;"", E11+1, "")</f>
        <v>2</v>
      </c>
      <c r="AA11" s="34">
        <f t="shared" ref="AA11:AA74" si="6">IF(E11&lt;&gt;"",IF(F11&lt;&gt;"",E11+2,E11+1),"")</f>
        <v>2</v>
      </c>
      <c r="AB11" s="34"/>
      <c r="AC11" s="9">
        <f t="shared" si="2"/>
        <v>1</v>
      </c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</row>
    <row r="12" spans="1:40" s="51" customFormat="1" ht="12.75" customHeight="1">
      <c r="A12" s="38">
        <f t="shared" si="0"/>
        <v>4</v>
      </c>
      <c r="B12" s="39" t="s">
        <v>59</v>
      </c>
      <c r="C12" s="39" t="s">
        <v>60</v>
      </c>
      <c r="D12" s="40" t="s">
        <v>56</v>
      </c>
      <c r="E12" s="41">
        <v>1</v>
      </c>
      <c r="F12" s="41"/>
      <c r="G12" s="42">
        <f t="shared" si="3"/>
        <v>15</v>
      </c>
      <c r="H12" s="42"/>
      <c r="I12" s="42"/>
      <c r="J12" s="42"/>
      <c r="K12" s="43" t="s">
        <v>1245</v>
      </c>
      <c r="L12" s="44"/>
      <c r="M12" s="45"/>
      <c r="N12" s="46"/>
      <c r="O12" s="46" t="s">
        <v>886</v>
      </c>
      <c r="P12" s="46">
        <v>1</v>
      </c>
      <c r="Q12" s="46"/>
      <c r="R12" s="47" t="s">
        <v>840</v>
      </c>
      <c r="S12" s="48" t="s">
        <v>59</v>
      </c>
      <c r="T12" s="39" t="s">
        <v>60</v>
      </c>
      <c r="U12" s="49" t="s">
        <v>887</v>
      </c>
      <c r="V12" s="50">
        <v>1</v>
      </c>
      <c r="W12" s="50"/>
      <c r="X12" s="34">
        <f>IF(E12="","",COUNTA(D$9:$D12)-COUNTIFS(D$9:$D12,"",D$9:$D12,"=*"))</f>
        <v>4</v>
      </c>
      <c r="Y12" s="34">
        <f t="shared" si="4"/>
        <v>17</v>
      </c>
      <c r="Z12" s="34">
        <f t="shared" si="5"/>
        <v>2</v>
      </c>
      <c r="AA12" s="34">
        <f t="shared" si="6"/>
        <v>2</v>
      </c>
      <c r="AB12" s="34"/>
      <c r="AC12" s="9">
        <f t="shared" si="2"/>
        <v>1</v>
      </c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s="51" customFormat="1" ht="12.75" customHeight="1">
      <c r="A13" s="38">
        <f t="shared" si="0"/>
        <v>5</v>
      </c>
      <c r="B13" s="39" t="s">
        <v>61</v>
      </c>
      <c r="C13" s="39" t="s">
        <v>62</v>
      </c>
      <c r="D13" s="40" t="s">
        <v>56</v>
      </c>
      <c r="E13" s="41">
        <v>1</v>
      </c>
      <c r="F13" s="41"/>
      <c r="G13" s="42">
        <f t="shared" si="3"/>
        <v>17</v>
      </c>
      <c r="H13" s="42"/>
      <c r="I13" s="42"/>
      <c r="J13" s="42"/>
      <c r="K13" s="43" t="s">
        <v>1245</v>
      </c>
      <c r="L13" s="44"/>
      <c r="M13" s="45"/>
      <c r="N13" s="46"/>
      <c r="O13" s="46" t="s">
        <v>886</v>
      </c>
      <c r="P13" s="46">
        <v>1</v>
      </c>
      <c r="Q13" s="46"/>
      <c r="R13" s="47" t="s">
        <v>840</v>
      </c>
      <c r="S13" s="48" t="s">
        <v>61</v>
      </c>
      <c r="T13" s="39" t="s">
        <v>62</v>
      </c>
      <c r="U13" s="49" t="s">
        <v>887</v>
      </c>
      <c r="V13" s="50">
        <v>1</v>
      </c>
      <c r="W13" s="50"/>
      <c r="X13" s="34">
        <f>IF(E13="","",COUNTA(D$9:$D13)-COUNTIFS(D$9:$D13,"",D$9:$D13,"=*"))</f>
        <v>5</v>
      </c>
      <c r="Y13" s="34">
        <f t="shared" si="4"/>
        <v>19</v>
      </c>
      <c r="Z13" s="34">
        <f t="shared" si="5"/>
        <v>2</v>
      </c>
      <c r="AA13" s="34">
        <f t="shared" si="6"/>
        <v>2</v>
      </c>
      <c r="AB13" s="34"/>
      <c r="AC13" s="9">
        <f t="shared" si="2"/>
        <v>1</v>
      </c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s="51" customFormat="1" ht="12.75" customHeight="1">
      <c r="A14" s="38">
        <f t="shared" si="0"/>
        <v>6</v>
      </c>
      <c r="B14" s="39" t="s">
        <v>63</v>
      </c>
      <c r="C14" s="39" t="s">
        <v>64</v>
      </c>
      <c r="D14" s="40" t="s">
        <v>56</v>
      </c>
      <c r="E14" s="41">
        <v>1</v>
      </c>
      <c r="F14" s="41"/>
      <c r="G14" s="42">
        <f t="shared" si="3"/>
        <v>19</v>
      </c>
      <c r="H14" s="42"/>
      <c r="I14" s="42"/>
      <c r="J14" s="42"/>
      <c r="K14" s="43" t="s">
        <v>1245</v>
      </c>
      <c r="L14" s="44"/>
      <c r="M14" s="45"/>
      <c r="N14" s="46"/>
      <c r="O14" s="46" t="s">
        <v>886</v>
      </c>
      <c r="P14" s="46">
        <v>1</v>
      </c>
      <c r="Q14" s="46"/>
      <c r="R14" s="47" t="s">
        <v>840</v>
      </c>
      <c r="S14" s="48" t="s">
        <v>63</v>
      </c>
      <c r="T14" s="39" t="s">
        <v>64</v>
      </c>
      <c r="U14" s="49" t="s">
        <v>887</v>
      </c>
      <c r="V14" s="50">
        <v>1</v>
      </c>
      <c r="W14" s="50"/>
      <c r="X14" s="34">
        <f>IF(E14="","",COUNTA(D$9:$D14)-COUNTIFS(D$9:$D14,"",D$9:$D14,"=*"))</f>
        <v>6</v>
      </c>
      <c r="Y14" s="34">
        <f t="shared" si="4"/>
        <v>21</v>
      </c>
      <c r="Z14" s="34">
        <f t="shared" si="5"/>
        <v>2</v>
      </c>
      <c r="AA14" s="34">
        <f t="shared" si="6"/>
        <v>2</v>
      </c>
      <c r="AB14" s="34"/>
      <c r="AC14" s="9">
        <f t="shared" si="2"/>
        <v>1</v>
      </c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s="51" customFormat="1" ht="12.75" customHeight="1">
      <c r="A15" s="38">
        <f t="shared" si="0"/>
        <v>7</v>
      </c>
      <c r="B15" s="39" t="s">
        <v>65</v>
      </c>
      <c r="C15" s="39" t="s">
        <v>66</v>
      </c>
      <c r="D15" s="40" t="s">
        <v>56</v>
      </c>
      <c r="E15" s="41">
        <v>2</v>
      </c>
      <c r="F15" s="41"/>
      <c r="G15" s="42">
        <f t="shared" si="3"/>
        <v>21</v>
      </c>
      <c r="H15" s="42"/>
      <c r="I15" s="42"/>
      <c r="J15" s="42"/>
      <c r="K15" s="43" t="s">
        <v>1245</v>
      </c>
      <c r="L15" s="44"/>
      <c r="M15" s="45"/>
      <c r="N15" s="46"/>
      <c r="O15" s="46" t="s">
        <v>886</v>
      </c>
      <c r="P15" s="46">
        <v>2</v>
      </c>
      <c r="Q15" s="46"/>
      <c r="R15" s="47" t="s">
        <v>840</v>
      </c>
      <c r="S15" s="48" t="s">
        <v>65</v>
      </c>
      <c r="T15" s="39" t="s">
        <v>66</v>
      </c>
      <c r="U15" s="49" t="s">
        <v>887</v>
      </c>
      <c r="V15" s="50">
        <v>2</v>
      </c>
      <c r="W15" s="50"/>
      <c r="X15" s="34">
        <f>IF(E15="","",COUNTA(D$9:$D15)-COUNTIFS(D$9:$D15,"",D$9:$D15,"=*"))</f>
        <v>7</v>
      </c>
      <c r="Y15" s="34">
        <f t="shared" si="4"/>
        <v>24</v>
      </c>
      <c r="Z15" s="34">
        <f t="shared" si="5"/>
        <v>3</v>
      </c>
      <c r="AA15" s="34">
        <f t="shared" si="6"/>
        <v>3</v>
      </c>
      <c r="AB15" s="34"/>
      <c r="AC15" s="9">
        <f t="shared" si="2"/>
        <v>1</v>
      </c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s="51" customFormat="1" ht="12.75" customHeight="1">
      <c r="A16" s="38">
        <f t="shared" si="0"/>
        <v>8</v>
      </c>
      <c r="B16" s="39" t="s">
        <v>911</v>
      </c>
      <c r="C16" s="39" t="s">
        <v>67</v>
      </c>
      <c r="D16" s="40" t="s">
        <v>56</v>
      </c>
      <c r="E16" s="41">
        <v>1</v>
      </c>
      <c r="F16" s="41"/>
      <c r="G16" s="42">
        <f t="shared" si="3"/>
        <v>24</v>
      </c>
      <c r="H16" s="42"/>
      <c r="I16" s="42"/>
      <c r="J16" s="42"/>
      <c r="K16" s="88" t="s">
        <v>1246</v>
      </c>
      <c r="L16" s="44" t="s">
        <v>68</v>
      </c>
      <c r="M16" s="45"/>
      <c r="N16" s="46"/>
      <c r="O16" s="46" t="s">
        <v>886</v>
      </c>
      <c r="P16" s="46">
        <v>1</v>
      </c>
      <c r="Q16" s="46"/>
      <c r="R16" s="47"/>
      <c r="S16" s="48"/>
      <c r="T16" s="39"/>
      <c r="U16" s="49"/>
      <c r="V16" s="50"/>
      <c r="W16" s="50"/>
      <c r="X16" s="34">
        <f>IF(E16="","",COUNTA(D$9:$D16)-COUNTIFS(D$9:$D16,"",D$9:$D16,"=*"))</f>
        <v>8</v>
      </c>
      <c r="Y16" s="34">
        <f t="shared" si="4"/>
        <v>26</v>
      </c>
      <c r="Z16" s="34">
        <f t="shared" si="5"/>
        <v>2</v>
      </c>
      <c r="AA16" s="34">
        <f t="shared" si="6"/>
        <v>2</v>
      </c>
      <c r="AB16" s="34"/>
      <c r="AC16" s="9">
        <f t="shared" si="2"/>
        <v>1</v>
      </c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40" s="51" customFormat="1" ht="12.75" customHeight="1">
      <c r="A17" s="38">
        <f t="shared" si="0"/>
        <v>9</v>
      </c>
      <c r="B17" s="39" t="s">
        <v>912</v>
      </c>
      <c r="C17" s="39" t="s">
        <v>69</v>
      </c>
      <c r="D17" s="40" t="s">
        <v>56</v>
      </c>
      <c r="E17" s="41">
        <v>1</v>
      </c>
      <c r="F17" s="41"/>
      <c r="G17" s="42">
        <f t="shared" si="3"/>
        <v>26</v>
      </c>
      <c r="H17" s="42"/>
      <c r="I17" s="42"/>
      <c r="J17" s="42"/>
      <c r="K17" s="88" t="s">
        <v>1246</v>
      </c>
      <c r="L17" s="44" t="s">
        <v>68</v>
      </c>
      <c r="M17" s="45"/>
      <c r="N17" s="46"/>
      <c r="O17" s="46" t="s">
        <v>886</v>
      </c>
      <c r="P17" s="46">
        <v>1</v>
      </c>
      <c r="Q17" s="46"/>
      <c r="R17" s="47"/>
      <c r="S17" s="48"/>
      <c r="T17" s="39"/>
      <c r="U17" s="49"/>
      <c r="V17" s="50"/>
      <c r="W17" s="50"/>
      <c r="X17" s="34">
        <f>IF(E17="","",COUNTA(D$9:$D17)-COUNTIFS(D$9:$D17,"",D$9:$D17,"=*"))</f>
        <v>9</v>
      </c>
      <c r="Y17" s="34">
        <f t="shared" si="4"/>
        <v>28</v>
      </c>
      <c r="Z17" s="34">
        <f t="shared" si="5"/>
        <v>2</v>
      </c>
      <c r="AA17" s="34">
        <f t="shared" si="6"/>
        <v>2</v>
      </c>
      <c r="AB17" s="34"/>
      <c r="AC17" s="9">
        <f t="shared" si="2"/>
        <v>1</v>
      </c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s="51" customFormat="1" ht="12.75" customHeight="1">
      <c r="A18" s="38">
        <f t="shared" si="0"/>
        <v>10</v>
      </c>
      <c r="B18" s="39" t="s">
        <v>913</v>
      </c>
      <c r="C18" s="39" t="s">
        <v>914</v>
      </c>
      <c r="D18" s="40" t="s">
        <v>56</v>
      </c>
      <c r="E18" s="41">
        <v>1</v>
      </c>
      <c r="F18" s="41"/>
      <c r="G18" s="42">
        <f t="shared" si="3"/>
        <v>28</v>
      </c>
      <c r="H18" s="42"/>
      <c r="I18" s="42"/>
      <c r="J18" s="42"/>
      <c r="K18" s="88" t="s">
        <v>1246</v>
      </c>
      <c r="L18" s="44" t="s">
        <v>68</v>
      </c>
      <c r="M18" s="45"/>
      <c r="N18" s="46"/>
      <c r="O18" s="46" t="s">
        <v>886</v>
      </c>
      <c r="P18" s="46">
        <v>1</v>
      </c>
      <c r="Q18" s="46"/>
      <c r="R18" s="47"/>
      <c r="S18" s="48"/>
      <c r="T18" s="39"/>
      <c r="U18" s="49"/>
      <c r="V18" s="50"/>
      <c r="W18" s="50"/>
      <c r="X18" s="34">
        <f>IF(E18="","",COUNTA(D$9:$D18)-COUNTIFS(D$9:$D18,"",D$9:$D18,"=*"))</f>
        <v>10</v>
      </c>
      <c r="Y18" s="34">
        <f t="shared" si="4"/>
        <v>30</v>
      </c>
      <c r="Z18" s="34">
        <f t="shared" si="5"/>
        <v>2</v>
      </c>
      <c r="AA18" s="34">
        <f t="shared" si="6"/>
        <v>2</v>
      </c>
      <c r="AB18" s="34"/>
      <c r="AC18" s="9">
        <f t="shared" si="2"/>
        <v>1</v>
      </c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40" s="51" customFormat="1" ht="12.75" customHeight="1">
      <c r="A19" s="38">
        <f t="shared" si="0"/>
        <v>11</v>
      </c>
      <c r="B19" s="39" t="s">
        <v>70</v>
      </c>
      <c r="C19" s="39" t="s">
        <v>71</v>
      </c>
      <c r="D19" s="40" t="s">
        <v>56</v>
      </c>
      <c r="E19" s="41">
        <v>3</v>
      </c>
      <c r="F19" s="41"/>
      <c r="G19" s="42">
        <f t="shared" si="3"/>
        <v>30</v>
      </c>
      <c r="H19" s="42"/>
      <c r="I19" s="42"/>
      <c r="J19" s="42"/>
      <c r="K19" s="43" t="s">
        <v>1245</v>
      </c>
      <c r="L19" s="44" t="s">
        <v>72</v>
      </c>
      <c r="M19" s="45"/>
      <c r="N19" s="46"/>
      <c r="O19" s="46" t="s">
        <v>886</v>
      </c>
      <c r="P19" s="46">
        <v>3</v>
      </c>
      <c r="Q19" s="46"/>
      <c r="R19" s="47"/>
      <c r="S19" s="48"/>
      <c r="T19" s="39"/>
      <c r="U19" s="49"/>
      <c r="V19" s="50"/>
      <c r="W19" s="50"/>
      <c r="X19" s="34">
        <f>IF(E19="","",COUNTA(D$9:$D19)-COUNTIFS(D$9:$D19,"",D$9:$D19,"=*"))</f>
        <v>11</v>
      </c>
      <c r="Y19" s="34">
        <f t="shared" si="4"/>
        <v>34</v>
      </c>
      <c r="Z19" s="34">
        <f t="shared" si="5"/>
        <v>4</v>
      </c>
      <c r="AA19" s="34">
        <f t="shared" si="6"/>
        <v>4</v>
      </c>
      <c r="AB19" s="34"/>
      <c r="AC19" s="9">
        <f t="shared" si="2"/>
        <v>1</v>
      </c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s="51" customFormat="1" ht="12.75" customHeight="1">
      <c r="A20" s="38">
        <f t="shared" si="0"/>
        <v>12</v>
      </c>
      <c r="B20" s="39" t="s">
        <v>73</v>
      </c>
      <c r="C20" s="39" t="s">
        <v>74</v>
      </c>
      <c r="D20" s="40" t="s">
        <v>56</v>
      </c>
      <c r="E20" s="41">
        <v>5</v>
      </c>
      <c r="F20" s="41"/>
      <c r="G20" s="42">
        <f t="shared" si="3"/>
        <v>34</v>
      </c>
      <c r="H20" s="42"/>
      <c r="I20" s="42"/>
      <c r="J20" s="42"/>
      <c r="K20" s="88" t="s">
        <v>1247</v>
      </c>
      <c r="L20" s="44"/>
      <c r="M20" s="45"/>
      <c r="N20" s="46"/>
      <c r="O20" s="46" t="s">
        <v>886</v>
      </c>
      <c r="P20" s="46">
        <v>5</v>
      </c>
      <c r="Q20" s="46"/>
      <c r="R20" s="47" t="s">
        <v>840</v>
      </c>
      <c r="S20" s="48" t="s">
        <v>73</v>
      </c>
      <c r="T20" s="39" t="s">
        <v>523</v>
      </c>
      <c r="U20" s="49" t="s">
        <v>888</v>
      </c>
      <c r="V20" s="50">
        <v>3</v>
      </c>
      <c r="W20" s="50"/>
      <c r="X20" s="34">
        <f>IF(E20="","",COUNTA(D$9:$D20)-COUNTIFS(D$9:$D20,"",D$9:$D20,"=*"))</f>
        <v>12</v>
      </c>
      <c r="Y20" s="34">
        <f t="shared" si="4"/>
        <v>40</v>
      </c>
      <c r="Z20" s="34">
        <f t="shared" si="5"/>
        <v>6</v>
      </c>
      <c r="AA20" s="34">
        <f t="shared" si="6"/>
        <v>6</v>
      </c>
      <c r="AB20" s="34"/>
      <c r="AC20" s="9">
        <f t="shared" si="2"/>
        <v>1</v>
      </c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40" s="51" customFormat="1" ht="12.75" customHeight="1">
      <c r="A21" s="38">
        <f t="shared" si="0"/>
        <v>13</v>
      </c>
      <c r="B21" s="39" t="s">
        <v>75</v>
      </c>
      <c r="C21" s="39" t="s">
        <v>76</v>
      </c>
      <c r="D21" s="40" t="s">
        <v>56</v>
      </c>
      <c r="E21" s="41">
        <v>7</v>
      </c>
      <c r="F21" s="41"/>
      <c r="G21" s="42">
        <f t="shared" si="3"/>
        <v>40</v>
      </c>
      <c r="H21" s="42"/>
      <c r="I21" s="42"/>
      <c r="J21" s="42"/>
      <c r="K21" s="43" t="s">
        <v>1245</v>
      </c>
      <c r="L21" s="44"/>
      <c r="M21" s="45"/>
      <c r="N21" s="46"/>
      <c r="O21" s="46" t="s">
        <v>886</v>
      </c>
      <c r="P21" s="46">
        <v>7</v>
      </c>
      <c r="Q21" s="46"/>
      <c r="R21" s="47" t="s">
        <v>840</v>
      </c>
      <c r="S21" s="48" t="s">
        <v>75</v>
      </c>
      <c r="T21" s="39" t="s">
        <v>524</v>
      </c>
      <c r="U21" s="49" t="s">
        <v>888</v>
      </c>
      <c r="V21" s="50">
        <v>4</v>
      </c>
      <c r="W21" s="50"/>
      <c r="X21" s="34">
        <f>IF(E21="","",COUNTA(D$9:$D21)-COUNTIFS(D$9:$D21,"",D$9:$D21,"=*"))</f>
        <v>13</v>
      </c>
      <c r="Y21" s="34">
        <f t="shared" si="4"/>
        <v>48</v>
      </c>
      <c r="Z21" s="34">
        <f t="shared" si="5"/>
        <v>8</v>
      </c>
      <c r="AA21" s="34">
        <f t="shared" si="6"/>
        <v>8</v>
      </c>
      <c r="AB21" s="34"/>
      <c r="AC21" s="9">
        <f t="shared" si="2"/>
        <v>1</v>
      </c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s="51" customFormat="1" ht="12.75" customHeight="1">
      <c r="A22" s="38">
        <f t="shared" si="0"/>
        <v>14</v>
      </c>
      <c r="B22" s="39" t="s">
        <v>77</v>
      </c>
      <c r="C22" s="39" t="s">
        <v>78</v>
      </c>
      <c r="D22" s="40" t="s">
        <v>56</v>
      </c>
      <c r="E22" s="41">
        <v>5</v>
      </c>
      <c r="F22" s="41"/>
      <c r="G22" s="42">
        <f t="shared" si="3"/>
        <v>48</v>
      </c>
      <c r="H22" s="42"/>
      <c r="I22" s="42"/>
      <c r="J22" s="42"/>
      <c r="K22" s="43" t="s">
        <v>1245</v>
      </c>
      <c r="L22" s="44"/>
      <c r="M22" s="45"/>
      <c r="N22" s="46"/>
      <c r="O22" s="46" t="s">
        <v>886</v>
      </c>
      <c r="P22" s="46">
        <v>5</v>
      </c>
      <c r="Q22" s="46"/>
      <c r="R22" s="47" t="s">
        <v>840</v>
      </c>
      <c r="S22" s="48" t="s">
        <v>77</v>
      </c>
      <c r="T22" s="39" t="s">
        <v>527</v>
      </c>
      <c r="U22" s="49" t="s">
        <v>888</v>
      </c>
      <c r="V22" s="50">
        <v>3</v>
      </c>
      <c r="W22" s="50"/>
      <c r="X22" s="34">
        <f>IF(E22="","",COUNTA(D$9:$D22)-COUNTIFS(D$9:$D22,"",D$9:$D22,"=*"))</f>
        <v>14</v>
      </c>
      <c r="Y22" s="34">
        <f t="shared" si="4"/>
        <v>54</v>
      </c>
      <c r="Z22" s="34">
        <f t="shared" si="5"/>
        <v>6</v>
      </c>
      <c r="AA22" s="34">
        <f t="shared" si="6"/>
        <v>6</v>
      </c>
      <c r="AB22" s="34"/>
      <c r="AC22" s="9">
        <f t="shared" si="2"/>
        <v>1</v>
      </c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s="51" customFormat="1" ht="12.75" customHeight="1">
      <c r="A23" s="38">
        <f t="shared" si="0"/>
        <v>15</v>
      </c>
      <c r="B23" s="39" t="s">
        <v>79</v>
      </c>
      <c r="C23" s="39" t="s">
        <v>80</v>
      </c>
      <c r="D23" s="40" t="s">
        <v>56</v>
      </c>
      <c r="E23" s="41">
        <v>7</v>
      </c>
      <c r="F23" s="41"/>
      <c r="G23" s="42">
        <f t="shared" si="3"/>
        <v>54</v>
      </c>
      <c r="H23" s="42"/>
      <c r="I23" s="42"/>
      <c r="J23" s="42"/>
      <c r="K23" s="43" t="s">
        <v>1245</v>
      </c>
      <c r="L23" s="44"/>
      <c r="M23" s="45"/>
      <c r="N23" s="46"/>
      <c r="O23" s="46" t="s">
        <v>886</v>
      </c>
      <c r="P23" s="46">
        <v>7</v>
      </c>
      <c r="Q23" s="46"/>
      <c r="R23" s="47"/>
      <c r="S23" s="48"/>
      <c r="T23" s="39"/>
      <c r="U23" s="49"/>
      <c r="V23" s="50"/>
      <c r="W23" s="50"/>
      <c r="X23" s="34">
        <f>IF(E23="","",COUNTA(D$9:$D23)-COUNTIFS(D$9:$D23,"",D$9:$D23,"=*"))</f>
        <v>15</v>
      </c>
      <c r="Y23" s="34">
        <f t="shared" si="4"/>
        <v>62</v>
      </c>
      <c r="Z23" s="34">
        <f t="shared" si="5"/>
        <v>8</v>
      </c>
      <c r="AA23" s="34">
        <f t="shared" si="6"/>
        <v>8</v>
      </c>
      <c r="AB23" s="34"/>
      <c r="AC23" s="9">
        <f t="shared" si="2"/>
        <v>1</v>
      </c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s="51" customFormat="1" ht="12.75" customHeight="1">
      <c r="A24" s="38">
        <f t="shared" si="0"/>
        <v>16</v>
      </c>
      <c r="B24" s="39" t="s">
        <v>1264</v>
      </c>
      <c r="C24" s="39" t="s">
        <v>1263</v>
      </c>
      <c r="D24" s="40" t="s">
        <v>56</v>
      </c>
      <c r="E24" s="41">
        <v>40</v>
      </c>
      <c r="F24" s="41"/>
      <c r="G24" s="42">
        <f t="shared" si="3"/>
        <v>62</v>
      </c>
      <c r="H24" s="42"/>
      <c r="I24" s="42"/>
      <c r="J24" s="42"/>
      <c r="K24" s="43" t="s">
        <v>1245</v>
      </c>
      <c r="L24" s="44"/>
      <c r="M24" s="45"/>
      <c r="N24" s="46"/>
      <c r="O24" s="46" t="s">
        <v>886</v>
      </c>
      <c r="P24" s="46">
        <v>80</v>
      </c>
      <c r="Q24" s="46"/>
      <c r="R24" s="47"/>
      <c r="S24" s="48"/>
      <c r="T24" s="39"/>
      <c r="U24" s="49"/>
      <c r="V24" s="50"/>
      <c r="W24" s="50"/>
      <c r="X24" s="34">
        <f>IF(E24="","",COUNTA(D$9:$D24)-COUNTIFS(D$9:$D24,"",D$9:$D24,"=*"))</f>
        <v>16</v>
      </c>
      <c r="Y24" s="34">
        <f t="shared" si="4"/>
        <v>103</v>
      </c>
      <c r="Z24" s="34">
        <f t="shared" si="5"/>
        <v>41</v>
      </c>
      <c r="AA24" s="34">
        <f t="shared" si="6"/>
        <v>41</v>
      </c>
      <c r="AB24" s="34"/>
      <c r="AC24" s="9">
        <f t="shared" si="2"/>
        <v>1</v>
      </c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s="51" customFormat="1" ht="12.75" customHeight="1">
      <c r="A25" s="38">
        <f t="shared" si="0"/>
        <v>17</v>
      </c>
      <c r="B25" s="39" t="s">
        <v>81</v>
      </c>
      <c r="C25" s="39" t="s">
        <v>82</v>
      </c>
      <c r="D25" s="40" t="s">
        <v>56</v>
      </c>
      <c r="E25" s="41">
        <v>14</v>
      </c>
      <c r="F25" s="41"/>
      <c r="G25" s="42">
        <f t="shared" si="3"/>
        <v>103</v>
      </c>
      <c r="H25" s="42"/>
      <c r="I25" s="42"/>
      <c r="J25" s="42"/>
      <c r="K25" s="43" t="s">
        <v>1245</v>
      </c>
      <c r="L25" s="44" t="s">
        <v>83</v>
      </c>
      <c r="M25" s="45"/>
      <c r="N25" s="46"/>
      <c r="O25" s="46" t="s">
        <v>886</v>
      </c>
      <c r="P25" s="46">
        <v>14</v>
      </c>
      <c r="Q25" s="46"/>
      <c r="R25" s="47" t="s">
        <v>840</v>
      </c>
      <c r="S25" s="48" t="s">
        <v>81</v>
      </c>
      <c r="T25" s="39" t="s">
        <v>528</v>
      </c>
      <c r="U25" s="49" t="s">
        <v>886</v>
      </c>
      <c r="V25" s="50">
        <v>14</v>
      </c>
      <c r="W25" s="50"/>
      <c r="X25" s="34">
        <f>IF(E25="","",COUNTA(D$9:$D25)-COUNTIFS(D$9:$D25,"",D$9:$D25,"=*"))</f>
        <v>17</v>
      </c>
      <c r="Y25" s="34">
        <f t="shared" si="4"/>
        <v>118</v>
      </c>
      <c r="Z25" s="34">
        <f t="shared" si="5"/>
        <v>15</v>
      </c>
      <c r="AA25" s="34">
        <f t="shared" si="6"/>
        <v>15</v>
      </c>
      <c r="AB25" s="34"/>
      <c r="AC25" s="9">
        <f t="shared" si="2"/>
        <v>1</v>
      </c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s="51" customFormat="1" ht="12.75" customHeight="1">
      <c r="A26" s="38">
        <f t="shared" si="0"/>
        <v>18</v>
      </c>
      <c r="B26" s="39" t="s">
        <v>84</v>
      </c>
      <c r="C26" s="39" t="s">
        <v>85</v>
      </c>
      <c r="D26" s="40" t="s">
        <v>56</v>
      </c>
      <c r="E26" s="41">
        <v>11</v>
      </c>
      <c r="F26" s="41"/>
      <c r="G26" s="42">
        <f t="shared" si="3"/>
        <v>118</v>
      </c>
      <c r="H26" s="42"/>
      <c r="I26" s="42"/>
      <c r="J26" s="42"/>
      <c r="K26" s="43" t="s">
        <v>1245</v>
      </c>
      <c r="L26" s="44"/>
      <c r="M26" s="45"/>
      <c r="N26" s="46"/>
      <c r="O26" s="46" t="s">
        <v>886</v>
      </c>
      <c r="P26" s="46">
        <v>11</v>
      </c>
      <c r="Q26" s="46"/>
      <c r="R26" s="47" t="s">
        <v>840</v>
      </c>
      <c r="S26" s="48" t="s">
        <v>84</v>
      </c>
      <c r="T26" s="39" t="s">
        <v>529</v>
      </c>
      <c r="U26" s="49" t="s">
        <v>886</v>
      </c>
      <c r="V26" s="50">
        <v>10</v>
      </c>
      <c r="W26" s="50"/>
      <c r="X26" s="34">
        <f>IF(E26="","",COUNTA(D$9:$D26)-COUNTIFS(D$9:$D26,"",D$9:$D26,"=*"))</f>
        <v>18</v>
      </c>
      <c r="Y26" s="34">
        <f t="shared" si="4"/>
        <v>130</v>
      </c>
      <c r="Z26" s="34">
        <f t="shared" si="5"/>
        <v>12</v>
      </c>
      <c r="AA26" s="34">
        <f t="shared" si="6"/>
        <v>12</v>
      </c>
      <c r="AB26" s="34"/>
      <c r="AC26" s="9">
        <f t="shared" si="2"/>
        <v>1</v>
      </c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s="51" customFormat="1" ht="12.75" customHeight="1">
      <c r="A27" s="38">
        <f t="shared" si="0"/>
        <v>19</v>
      </c>
      <c r="B27" s="39" t="s">
        <v>86</v>
      </c>
      <c r="C27" s="39" t="s">
        <v>87</v>
      </c>
      <c r="D27" s="40" t="s">
        <v>88</v>
      </c>
      <c r="E27" s="41">
        <v>5</v>
      </c>
      <c r="F27" s="41">
        <v>0</v>
      </c>
      <c r="G27" s="42">
        <f t="shared" si="3"/>
        <v>130</v>
      </c>
      <c r="H27" s="42"/>
      <c r="I27" s="42"/>
      <c r="J27" s="42"/>
      <c r="K27" s="43">
        <v>0</v>
      </c>
      <c r="L27" s="44"/>
      <c r="M27" s="45"/>
      <c r="N27" s="46"/>
      <c r="O27" s="46" t="s">
        <v>887</v>
      </c>
      <c r="P27" s="46">
        <v>5</v>
      </c>
      <c r="Q27" s="46"/>
      <c r="R27" s="47" t="s">
        <v>840</v>
      </c>
      <c r="S27" s="48" t="s">
        <v>86</v>
      </c>
      <c r="T27" s="39" t="s">
        <v>87</v>
      </c>
      <c r="U27" s="49" t="s">
        <v>888</v>
      </c>
      <c r="V27" s="50">
        <v>3</v>
      </c>
      <c r="W27" s="50"/>
      <c r="X27" s="34">
        <f>IF(E27="","",COUNTA(D$9:$D27)-COUNTIFS(D$9:$D27,"",D$9:$D27,"=*"))</f>
        <v>19</v>
      </c>
      <c r="Y27" s="34">
        <f t="shared" si="4"/>
        <v>137</v>
      </c>
      <c r="Z27" s="34">
        <f t="shared" si="5"/>
        <v>6</v>
      </c>
      <c r="AA27" s="34">
        <f t="shared" si="6"/>
        <v>7</v>
      </c>
      <c r="AB27" s="34"/>
      <c r="AC27" s="9">
        <f t="shared" si="2"/>
        <v>1</v>
      </c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s="51" customFormat="1" ht="12.75" customHeight="1">
      <c r="A28" s="38">
        <f t="shared" si="0"/>
        <v>20</v>
      </c>
      <c r="B28" s="39" t="s">
        <v>89</v>
      </c>
      <c r="C28" s="39" t="s">
        <v>90</v>
      </c>
      <c r="D28" s="40" t="s">
        <v>88</v>
      </c>
      <c r="E28" s="41">
        <v>5</v>
      </c>
      <c r="F28" s="41">
        <v>0</v>
      </c>
      <c r="G28" s="42">
        <f t="shared" si="3"/>
        <v>137</v>
      </c>
      <c r="H28" s="42"/>
      <c r="I28" s="42"/>
      <c r="J28" s="42"/>
      <c r="K28" s="43">
        <v>0</v>
      </c>
      <c r="L28" s="44"/>
      <c r="M28" s="45"/>
      <c r="N28" s="46"/>
      <c r="O28" s="46" t="s">
        <v>887</v>
      </c>
      <c r="P28" s="46">
        <v>5</v>
      </c>
      <c r="Q28" s="46"/>
      <c r="R28" s="47" t="s">
        <v>840</v>
      </c>
      <c r="S28" s="48" t="s">
        <v>89</v>
      </c>
      <c r="T28" s="39" t="s">
        <v>90</v>
      </c>
      <c r="U28" s="49" t="s">
        <v>888</v>
      </c>
      <c r="V28" s="50">
        <v>3</v>
      </c>
      <c r="W28" s="50"/>
      <c r="X28" s="34">
        <f>IF(E28="","",COUNTA(D$9:$D28)-COUNTIFS(D$9:$D28,"",D$9:$D28,"=*"))</f>
        <v>20</v>
      </c>
      <c r="Y28" s="34">
        <f t="shared" si="4"/>
        <v>144</v>
      </c>
      <c r="Z28" s="34">
        <f t="shared" si="5"/>
        <v>6</v>
      </c>
      <c r="AA28" s="34">
        <f t="shared" si="6"/>
        <v>7</v>
      </c>
      <c r="AB28" s="34"/>
      <c r="AC28" s="9">
        <f t="shared" si="2"/>
        <v>1</v>
      </c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s="51" customFormat="1" ht="12.75" customHeight="1">
      <c r="A29" s="38">
        <f t="shared" si="0"/>
        <v>21</v>
      </c>
      <c r="B29" s="39" t="s">
        <v>91</v>
      </c>
      <c r="C29" s="39" t="s">
        <v>92</v>
      </c>
      <c r="D29" s="40" t="s">
        <v>88</v>
      </c>
      <c r="E29" s="41">
        <v>9</v>
      </c>
      <c r="F29" s="41">
        <v>0</v>
      </c>
      <c r="G29" s="42">
        <f t="shared" si="3"/>
        <v>144</v>
      </c>
      <c r="H29" s="42"/>
      <c r="I29" s="42"/>
      <c r="J29" s="42"/>
      <c r="K29" s="43">
        <v>0</v>
      </c>
      <c r="L29" s="44"/>
      <c r="M29" s="45"/>
      <c r="N29" s="46"/>
      <c r="O29" s="46" t="s">
        <v>887</v>
      </c>
      <c r="P29" s="46">
        <v>9</v>
      </c>
      <c r="Q29" s="46"/>
      <c r="R29" s="47" t="s">
        <v>840</v>
      </c>
      <c r="S29" s="48" t="s">
        <v>91</v>
      </c>
      <c r="T29" s="39" t="s">
        <v>532</v>
      </c>
      <c r="U29" s="49" t="s">
        <v>888</v>
      </c>
      <c r="V29" s="50">
        <v>4</v>
      </c>
      <c r="W29" s="50"/>
      <c r="X29" s="34">
        <f>IF(E29="","",COUNTA(D$9:$D29)-COUNTIFS(D$9:$D29,"",D$9:$D29,"=*"))</f>
        <v>21</v>
      </c>
      <c r="Y29" s="34">
        <f t="shared" si="4"/>
        <v>155</v>
      </c>
      <c r="Z29" s="34">
        <f t="shared" si="5"/>
        <v>10</v>
      </c>
      <c r="AA29" s="34">
        <f t="shared" si="6"/>
        <v>11</v>
      </c>
      <c r="AB29" s="34"/>
      <c r="AC29" s="9">
        <f t="shared" si="2"/>
        <v>1</v>
      </c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s="51" customFormat="1" ht="12.75" customHeight="1">
      <c r="A30" s="38">
        <f t="shared" si="0"/>
        <v>22</v>
      </c>
      <c r="B30" s="39" t="s">
        <v>93</v>
      </c>
      <c r="C30" s="39" t="s">
        <v>94</v>
      </c>
      <c r="D30" s="40" t="s">
        <v>88</v>
      </c>
      <c r="E30" s="41">
        <v>9</v>
      </c>
      <c r="F30" s="41">
        <v>0</v>
      </c>
      <c r="G30" s="42">
        <f t="shared" si="3"/>
        <v>155</v>
      </c>
      <c r="H30" s="42"/>
      <c r="I30" s="42"/>
      <c r="J30" s="42"/>
      <c r="K30" s="43">
        <v>0</v>
      </c>
      <c r="L30" s="44"/>
      <c r="M30" s="45"/>
      <c r="N30" s="46"/>
      <c r="O30" s="46" t="s">
        <v>887</v>
      </c>
      <c r="P30" s="46">
        <v>9</v>
      </c>
      <c r="Q30" s="46"/>
      <c r="R30" s="47" t="s">
        <v>840</v>
      </c>
      <c r="S30" s="48" t="s">
        <v>93</v>
      </c>
      <c r="T30" s="39" t="s">
        <v>533</v>
      </c>
      <c r="U30" s="49" t="s">
        <v>888</v>
      </c>
      <c r="V30" s="50">
        <v>4</v>
      </c>
      <c r="W30" s="50"/>
      <c r="X30" s="34">
        <f>IF(E30="","",COUNTA(D$9:$D30)-COUNTIFS(D$9:$D30,"",D$9:$D30,"=*"))</f>
        <v>22</v>
      </c>
      <c r="Y30" s="34">
        <f t="shared" si="4"/>
        <v>166</v>
      </c>
      <c r="Z30" s="34">
        <f t="shared" si="5"/>
        <v>10</v>
      </c>
      <c r="AA30" s="34">
        <f t="shared" si="6"/>
        <v>11</v>
      </c>
      <c r="AB30" s="34"/>
      <c r="AC30" s="9">
        <f t="shared" si="2"/>
        <v>1</v>
      </c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s="51" customFormat="1" ht="12.75" customHeight="1">
      <c r="A31" s="38">
        <f t="shared" si="0"/>
        <v>23</v>
      </c>
      <c r="B31" s="39" t="s">
        <v>95</v>
      </c>
      <c r="C31" s="39" t="s">
        <v>96</v>
      </c>
      <c r="D31" s="40" t="s">
        <v>56</v>
      </c>
      <c r="E31" s="41">
        <v>1</v>
      </c>
      <c r="F31" s="41"/>
      <c r="G31" s="42">
        <f t="shared" si="3"/>
        <v>166</v>
      </c>
      <c r="H31" s="42"/>
      <c r="I31" s="42"/>
      <c r="J31" s="42"/>
      <c r="K31" s="43" t="s">
        <v>1246</v>
      </c>
      <c r="L31" s="44"/>
      <c r="M31" s="45"/>
      <c r="N31" s="46"/>
      <c r="O31" s="46" t="s">
        <v>886</v>
      </c>
      <c r="P31" s="46">
        <v>1</v>
      </c>
      <c r="Q31" s="46"/>
      <c r="R31" s="47" t="s">
        <v>840</v>
      </c>
      <c r="S31" s="48" t="s">
        <v>95</v>
      </c>
      <c r="T31" s="39" t="s">
        <v>519</v>
      </c>
      <c r="U31" s="49" t="s">
        <v>887</v>
      </c>
      <c r="V31" s="50">
        <v>1</v>
      </c>
      <c r="W31" s="50"/>
      <c r="X31" s="34">
        <f>IF(E31="","",COUNTA(D$9:$D31)-COUNTIFS(D$9:$D31,"",D$9:$D31,"=*"))</f>
        <v>23</v>
      </c>
      <c r="Y31" s="34">
        <f t="shared" si="4"/>
        <v>168</v>
      </c>
      <c r="Z31" s="34">
        <f t="shared" si="5"/>
        <v>2</v>
      </c>
      <c r="AA31" s="34">
        <f t="shared" si="6"/>
        <v>2</v>
      </c>
      <c r="AB31" s="34"/>
      <c r="AC31" s="9">
        <f t="shared" si="2"/>
        <v>1</v>
      </c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s="51" customFormat="1" ht="12.75" customHeight="1">
      <c r="A32" s="38">
        <f t="shared" si="0"/>
        <v>24</v>
      </c>
      <c r="B32" s="39" t="s">
        <v>97</v>
      </c>
      <c r="C32" s="39" t="s">
        <v>98</v>
      </c>
      <c r="D32" s="40" t="s">
        <v>88</v>
      </c>
      <c r="E32" s="41">
        <v>3</v>
      </c>
      <c r="F32" s="41">
        <v>0</v>
      </c>
      <c r="G32" s="42">
        <f t="shared" si="3"/>
        <v>168</v>
      </c>
      <c r="H32" s="42"/>
      <c r="I32" s="42"/>
      <c r="J32" s="42"/>
      <c r="K32" s="43">
        <v>0</v>
      </c>
      <c r="L32" s="44"/>
      <c r="M32" s="45"/>
      <c r="N32" s="46"/>
      <c r="O32" s="46" t="s">
        <v>887</v>
      </c>
      <c r="P32" s="46">
        <v>3</v>
      </c>
      <c r="Q32" s="46"/>
      <c r="R32" s="47" t="s">
        <v>840</v>
      </c>
      <c r="S32" s="48" t="s">
        <v>97</v>
      </c>
      <c r="T32" s="39" t="s">
        <v>536</v>
      </c>
      <c r="U32" s="49" t="s">
        <v>888</v>
      </c>
      <c r="V32" s="50">
        <v>2</v>
      </c>
      <c r="W32" s="50"/>
      <c r="X32" s="34">
        <f>IF(E32="","",COUNTA(D$9:$D32)-COUNTIFS(D$9:$D32,"",D$9:$D32,"=*"))</f>
        <v>24</v>
      </c>
      <c r="Y32" s="34">
        <f t="shared" si="4"/>
        <v>173</v>
      </c>
      <c r="Z32" s="34">
        <f t="shared" si="5"/>
        <v>4</v>
      </c>
      <c r="AA32" s="34">
        <f t="shared" si="6"/>
        <v>5</v>
      </c>
      <c r="AB32" s="34"/>
      <c r="AC32" s="9">
        <f t="shared" si="2"/>
        <v>1</v>
      </c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spans="1:40" s="51" customFormat="1" ht="12.75" customHeight="1">
      <c r="A33" s="38">
        <f t="shared" si="0"/>
        <v>25</v>
      </c>
      <c r="B33" s="39" t="s">
        <v>99</v>
      </c>
      <c r="C33" s="39" t="s">
        <v>100</v>
      </c>
      <c r="D33" s="40" t="s">
        <v>88</v>
      </c>
      <c r="E33" s="41">
        <v>9</v>
      </c>
      <c r="F33" s="41">
        <v>0</v>
      </c>
      <c r="G33" s="42">
        <f t="shared" si="3"/>
        <v>173</v>
      </c>
      <c r="H33" s="42"/>
      <c r="I33" s="42"/>
      <c r="J33" s="42"/>
      <c r="K33" s="43">
        <v>0</v>
      </c>
      <c r="L33" s="44"/>
      <c r="M33" s="45"/>
      <c r="N33" s="46"/>
      <c r="O33" s="46" t="s">
        <v>887</v>
      </c>
      <c r="P33" s="46">
        <v>9</v>
      </c>
      <c r="Q33" s="46"/>
      <c r="R33" s="47" t="s">
        <v>840</v>
      </c>
      <c r="S33" s="48" t="s">
        <v>99</v>
      </c>
      <c r="T33" s="39" t="s">
        <v>539</v>
      </c>
      <c r="U33" s="49" t="s">
        <v>888</v>
      </c>
      <c r="V33" s="50">
        <v>4</v>
      </c>
      <c r="W33" s="50"/>
      <c r="X33" s="34">
        <f>IF(E33="","",COUNTA(D$9:$D33)-COUNTIFS(D$9:$D33,"",D$9:$D33,"=*"))</f>
        <v>25</v>
      </c>
      <c r="Y33" s="34">
        <f t="shared" si="4"/>
        <v>184</v>
      </c>
      <c r="Z33" s="34">
        <f t="shared" si="5"/>
        <v>10</v>
      </c>
      <c r="AA33" s="34">
        <f t="shared" si="6"/>
        <v>11</v>
      </c>
      <c r="AB33" s="34"/>
      <c r="AC33" s="9">
        <f t="shared" si="2"/>
        <v>1</v>
      </c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 s="51" customFormat="1" ht="12.75" customHeight="1">
      <c r="A34" s="38">
        <f t="shared" si="0"/>
        <v>26</v>
      </c>
      <c r="B34" s="39" t="s">
        <v>101</v>
      </c>
      <c r="C34" s="39" t="s">
        <v>102</v>
      </c>
      <c r="D34" s="40" t="s">
        <v>56</v>
      </c>
      <c r="E34" s="41">
        <v>1</v>
      </c>
      <c r="F34" s="41"/>
      <c r="G34" s="42">
        <f t="shared" si="3"/>
        <v>184</v>
      </c>
      <c r="H34" s="42"/>
      <c r="I34" s="42"/>
      <c r="J34" s="42"/>
      <c r="K34" s="88" t="s">
        <v>1246</v>
      </c>
      <c r="L34" s="44"/>
      <c r="M34" s="45"/>
      <c r="N34" s="46"/>
      <c r="O34" s="46" t="s">
        <v>886</v>
      </c>
      <c r="P34" s="46">
        <v>1</v>
      </c>
      <c r="Q34" s="46"/>
      <c r="R34" s="47" t="s">
        <v>840</v>
      </c>
      <c r="S34" s="48" t="s">
        <v>101</v>
      </c>
      <c r="T34" s="39" t="s">
        <v>542</v>
      </c>
      <c r="U34" s="49" t="s">
        <v>887</v>
      </c>
      <c r="V34" s="50">
        <v>1</v>
      </c>
      <c r="W34" s="50"/>
      <c r="X34" s="34">
        <f>IF(E34="","",COUNTA(D$9:$D34)-COUNTIFS(D$9:$D34,"",D$9:$D34,"=*"))</f>
        <v>26</v>
      </c>
      <c r="Y34" s="34">
        <f t="shared" si="4"/>
        <v>186</v>
      </c>
      <c r="Z34" s="34">
        <f t="shared" si="5"/>
        <v>2</v>
      </c>
      <c r="AA34" s="34">
        <f t="shared" si="6"/>
        <v>2</v>
      </c>
      <c r="AB34" s="34"/>
      <c r="AC34" s="9">
        <f t="shared" si="2"/>
        <v>1</v>
      </c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s="51" customFormat="1" ht="12.75" customHeight="1">
      <c r="A35" s="38">
        <f t="shared" si="0"/>
        <v>27</v>
      </c>
      <c r="B35" s="39" t="s">
        <v>103</v>
      </c>
      <c r="C35" s="39" t="s">
        <v>104</v>
      </c>
      <c r="D35" s="40" t="s">
        <v>88</v>
      </c>
      <c r="E35" s="41">
        <v>7</v>
      </c>
      <c r="F35" s="41">
        <v>0</v>
      </c>
      <c r="G35" s="42">
        <f t="shared" si="3"/>
        <v>186</v>
      </c>
      <c r="H35" s="42"/>
      <c r="I35" s="42"/>
      <c r="J35" s="42"/>
      <c r="K35" s="43">
        <v>0</v>
      </c>
      <c r="L35" s="44"/>
      <c r="M35" s="45"/>
      <c r="N35" s="46"/>
      <c r="O35" s="46" t="s">
        <v>887</v>
      </c>
      <c r="P35" s="46">
        <v>7</v>
      </c>
      <c r="Q35" s="46"/>
      <c r="R35" s="47" t="s">
        <v>840</v>
      </c>
      <c r="S35" s="48" t="s">
        <v>103</v>
      </c>
      <c r="T35" s="39" t="s">
        <v>543</v>
      </c>
      <c r="U35" s="49" t="s">
        <v>888</v>
      </c>
      <c r="V35" s="50">
        <v>3</v>
      </c>
      <c r="W35" s="50"/>
      <c r="X35" s="34">
        <f>IF(E35="","",COUNTA(D$9:$D35)-COUNTIFS(D$9:$D35,"",D$9:$D35,"=*"))</f>
        <v>27</v>
      </c>
      <c r="Y35" s="34">
        <f t="shared" si="4"/>
        <v>195</v>
      </c>
      <c r="Z35" s="34">
        <f t="shared" si="5"/>
        <v>8</v>
      </c>
      <c r="AA35" s="34">
        <f t="shared" si="6"/>
        <v>9</v>
      </c>
      <c r="AB35" s="34"/>
      <c r="AC35" s="9">
        <f t="shared" si="2"/>
        <v>1</v>
      </c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s="51" customFormat="1" ht="12.75" customHeight="1">
      <c r="A36" s="38">
        <f t="shared" si="0"/>
        <v>28</v>
      </c>
      <c r="B36" s="39" t="s">
        <v>105</v>
      </c>
      <c r="C36" s="39" t="s">
        <v>106</v>
      </c>
      <c r="D36" s="40" t="s">
        <v>88</v>
      </c>
      <c r="E36" s="41">
        <v>7</v>
      </c>
      <c r="F36" s="41">
        <v>0</v>
      </c>
      <c r="G36" s="42">
        <f t="shared" si="3"/>
        <v>195</v>
      </c>
      <c r="H36" s="42"/>
      <c r="I36" s="42"/>
      <c r="J36" s="42"/>
      <c r="K36" s="43">
        <v>0</v>
      </c>
      <c r="L36" s="44"/>
      <c r="M36" s="45"/>
      <c r="N36" s="46"/>
      <c r="O36" s="46" t="s">
        <v>887</v>
      </c>
      <c r="P36" s="46">
        <v>7</v>
      </c>
      <c r="Q36" s="46"/>
      <c r="R36" s="47" t="s">
        <v>840</v>
      </c>
      <c r="S36" s="48" t="s">
        <v>105</v>
      </c>
      <c r="T36" s="39" t="s">
        <v>544</v>
      </c>
      <c r="U36" s="49" t="s">
        <v>888</v>
      </c>
      <c r="V36" s="50">
        <v>3</v>
      </c>
      <c r="W36" s="50"/>
      <c r="X36" s="34">
        <f>IF(E36="","",COUNTA(D$9:$D36)-COUNTIFS(D$9:$D36,"",D$9:$D36,"=*"))</f>
        <v>28</v>
      </c>
      <c r="Y36" s="34">
        <f t="shared" si="4"/>
        <v>204</v>
      </c>
      <c r="Z36" s="34">
        <f t="shared" si="5"/>
        <v>8</v>
      </c>
      <c r="AA36" s="34">
        <f t="shared" si="6"/>
        <v>9</v>
      </c>
      <c r="AB36" s="34"/>
      <c r="AC36" s="9">
        <f t="shared" si="2"/>
        <v>1</v>
      </c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s="51" customFormat="1" ht="12.75" customHeight="1">
      <c r="A37" s="38">
        <f t="shared" si="0"/>
        <v>29</v>
      </c>
      <c r="B37" s="39" t="s">
        <v>107</v>
      </c>
      <c r="C37" s="39" t="s">
        <v>108</v>
      </c>
      <c r="D37" s="40" t="s">
        <v>88</v>
      </c>
      <c r="E37" s="41">
        <v>9</v>
      </c>
      <c r="F37" s="41">
        <v>0</v>
      </c>
      <c r="G37" s="42">
        <f t="shared" si="3"/>
        <v>204</v>
      </c>
      <c r="H37" s="42"/>
      <c r="I37" s="42"/>
      <c r="J37" s="42"/>
      <c r="K37" s="43">
        <v>0</v>
      </c>
      <c r="L37" s="44"/>
      <c r="M37" s="45"/>
      <c r="N37" s="46"/>
      <c r="O37" s="46" t="s">
        <v>887</v>
      </c>
      <c r="P37" s="46">
        <v>9</v>
      </c>
      <c r="Q37" s="46"/>
      <c r="R37" s="47" t="s">
        <v>840</v>
      </c>
      <c r="S37" s="48" t="s">
        <v>107</v>
      </c>
      <c r="T37" s="39" t="s">
        <v>108</v>
      </c>
      <c r="U37" s="49" t="s">
        <v>888</v>
      </c>
      <c r="V37" s="50">
        <v>3</v>
      </c>
      <c r="W37" s="50"/>
      <c r="X37" s="34">
        <f>IF(E37="","",COUNTA(D$9:$D37)-COUNTIFS(D$9:$D37,"",D$9:$D37,"=*"))</f>
        <v>29</v>
      </c>
      <c r="Y37" s="34">
        <f t="shared" si="4"/>
        <v>215</v>
      </c>
      <c r="Z37" s="34">
        <f t="shared" si="5"/>
        <v>10</v>
      </c>
      <c r="AA37" s="34">
        <f t="shared" si="6"/>
        <v>11</v>
      </c>
      <c r="AB37" s="34"/>
      <c r="AC37" s="9">
        <f t="shared" si="2"/>
        <v>1</v>
      </c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s="51" customFormat="1" ht="12.75" customHeight="1">
      <c r="A38" s="38">
        <f t="shared" si="0"/>
        <v>30</v>
      </c>
      <c r="B38" s="39" t="s">
        <v>109</v>
      </c>
      <c r="C38" s="39" t="s">
        <v>110</v>
      </c>
      <c r="D38" s="40" t="s">
        <v>56</v>
      </c>
      <c r="E38" s="41">
        <v>1</v>
      </c>
      <c r="F38" s="41"/>
      <c r="G38" s="42">
        <f t="shared" si="3"/>
        <v>215</v>
      </c>
      <c r="H38" s="42"/>
      <c r="I38" s="42"/>
      <c r="J38" s="42"/>
      <c r="K38" s="88" t="s">
        <v>1246</v>
      </c>
      <c r="L38" s="44"/>
      <c r="M38" s="45"/>
      <c r="N38" s="46"/>
      <c r="O38" s="46" t="s">
        <v>886</v>
      </c>
      <c r="P38" s="46">
        <v>1</v>
      </c>
      <c r="Q38" s="46"/>
      <c r="R38" s="47" t="s">
        <v>840</v>
      </c>
      <c r="S38" s="48" t="s">
        <v>109</v>
      </c>
      <c r="T38" s="39" t="s">
        <v>519</v>
      </c>
      <c r="U38" s="49" t="s">
        <v>887</v>
      </c>
      <c r="V38" s="50">
        <v>1</v>
      </c>
      <c r="W38" s="50"/>
      <c r="X38" s="34">
        <f>IF(E38="","",COUNTA(D$9:$D38)-COUNTIFS(D$9:$D38,"",D$9:$D38,"=*"))</f>
        <v>30</v>
      </c>
      <c r="Y38" s="34">
        <f t="shared" si="4"/>
        <v>217</v>
      </c>
      <c r="Z38" s="34">
        <f t="shared" si="5"/>
        <v>2</v>
      </c>
      <c r="AA38" s="34">
        <f t="shared" si="6"/>
        <v>2</v>
      </c>
      <c r="AB38" s="34"/>
      <c r="AC38" s="9">
        <f t="shared" si="2"/>
        <v>1</v>
      </c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s="51" customFormat="1" ht="12.75" customHeight="1">
      <c r="A39" s="38">
        <f t="shared" si="0"/>
        <v>31</v>
      </c>
      <c r="B39" s="39" t="s">
        <v>111</v>
      </c>
      <c r="C39" s="39" t="s">
        <v>112</v>
      </c>
      <c r="D39" s="40" t="s">
        <v>88</v>
      </c>
      <c r="E39" s="41">
        <v>7</v>
      </c>
      <c r="F39" s="41">
        <v>0</v>
      </c>
      <c r="G39" s="42">
        <f t="shared" si="3"/>
        <v>217</v>
      </c>
      <c r="H39" s="42"/>
      <c r="I39" s="42"/>
      <c r="J39" s="42"/>
      <c r="K39" s="43">
        <v>0</v>
      </c>
      <c r="L39" s="44"/>
      <c r="M39" s="45"/>
      <c r="N39" s="46"/>
      <c r="O39" s="46" t="s">
        <v>887</v>
      </c>
      <c r="P39" s="46">
        <v>7</v>
      </c>
      <c r="Q39" s="46"/>
      <c r="R39" s="47" t="s">
        <v>840</v>
      </c>
      <c r="S39" s="48" t="s">
        <v>111</v>
      </c>
      <c r="T39" s="39" t="s">
        <v>548</v>
      </c>
      <c r="U39" s="49" t="s">
        <v>888</v>
      </c>
      <c r="V39" s="50">
        <v>4</v>
      </c>
      <c r="W39" s="50"/>
      <c r="X39" s="34">
        <f>IF(E39="","",COUNTA(D$9:$D39)-COUNTIFS(D$9:$D39,"",D$9:$D39,"=*"))</f>
        <v>31</v>
      </c>
      <c r="Y39" s="34">
        <f t="shared" si="4"/>
        <v>226</v>
      </c>
      <c r="Z39" s="34">
        <f t="shared" si="5"/>
        <v>8</v>
      </c>
      <c r="AA39" s="34">
        <f t="shared" si="6"/>
        <v>9</v>
      </c>
      <c r="AB39" s="34"/>
      <c r="AC39" s="9">
        <f t="shared" si="2"/>
        <v>1</v>
      </c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s="51" customFormat="1" ht="12.75" customHeight="1">
      <c r="A40" s="38">
        <f t="shared" si="0"/>
        <v>32</v>
      </c>
      <c r="B40" s="39" t="s">
        <v>113</v>
      </c>
      <c r="C40" s="39" t="s">
        <v>114</v>
      </c>
      <c r="D40" s="40" t="s">
        <v>88</v>
      </c>
      <c r="E40" s="41">
        <v>9</v>
      </c>
      <c r="F40" s="41">
        <v>0</v>
      </c>
      <c r="G40" s="42">
        <f t="shared" si="3"/>
        <v>226</v>
      </c>
      <c r="H40" s="42"/>
      <c r="I40" s="42"/>
      <c r="J40" s="42"/>
      <c r="K40" s="43">
        <v>0</v>
      </c>
      <c r="L40" s="44"/>
      <c r="M40" s="45"/>
      <c r="N40" s="46"/>
      <c r="O40" s="46" t="s">
        <v>887</v>
      </c>
      <c r="P40" s="46">
        <v>9</v>
      </c>
      <c r="Q40" s="46"/>
      <c r="R40" s="47" t="s">
        <v>840</v>
      </c>
      <c r="S40" s="48" t="s">
        <v>113</v>
      </c>
      <c r="T40" s="39" t="s">
        <v>549</v>
      </c>
      <c r="U40" s="49" t="s">
        <v>888</v>
      </c>
      <c r="V40" s="50">
        <v>4</v>
      </c>
      <c r="W40" s="50"/>
      <c r="X40" s="34">
        <f>IF(E40="","",COUNTA(D$9:$D40)-COUNTIFS(D$9:$D40,"",D$9:$D40,"=*"))</f>
        <v>32</v>
      </c>
      <c r="Y40" s="34">
        <f t="shared" si="4"/>
        <v>237</v>
      </c>
      <c r="Z40" s="34">
        <f t="shared" si="5"/>
        <v>10</v>
      </c>
      <c r="AA40" s="34">
        <f t="shared" si="6"/>
        <v>11</v>
      </c>
      <c r="AB40" s="34"/>
      <c r="AC40" s="9">
        <f t="shared" si="2"/>
        <v>1</v>
      </c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s="51" customFormat="1" ht="12.75" customHeight="1">
      <c r="A41" s="38">
        <f t="shared" si="0"/>
        <v>33</v>
      </c>
      <c r="B41" s="39" t="s">
        <v>115</v>
      </c>
      <c r="C41" s="39" t="s">
        <v>116</v>
      </c>
      <c r="D41" s="40" t="s">
        <v>88</v>
      </c>
      <c r="E41" s="41">
        <v>7</v>
      </c>
      <c r="F41" s="41">
        <v>0</v>
      </c>
      <c r="G41" s="42">
        <f t="shared" si="3"/>
        <v>237</v>
      </c>
      <c r="H41" s="42"/>
      <c r="I41" s="42"/>
      <c r="J41" s="42"/>
      <c r="K41" s="43">
        <v>0</v>
      </c>
      <c r="L41" s="44"/>
      <c r="M41" s="45"/>
      <c r="N41" s="46"/>
      <c r="O41" s="46" t="s">
        <v>887</v>
      </c>
      <c r="P41" s="46">
        <v>7</v>
      </c>
      <c r="Q41" s="46"/>
      <c r="R41" s="47" t="s">
        <v>840</v>
      </c>
      <c r="S41" s="48" t="s">
        <v>115</v>
      </c>
      <c r="T41" s="39" t="s">
        <v>552</v>
      </c>
      <c r="U41" s="49" t="s">
        <v>888</v>
      </c>
      <c r="V41" s="50">
        <v>4</v>
      </c>
      <c r="W41" s="50"/>
      <c r="X41" s="34">
        <f>IF(E41="","",COUNTA(D$9:$D41)-COUNTIFS(D$9:$D41,"",D$9:$D41,"=*"))</f>
        <v>33</v>
      </c>
      <c r="Y41" s="34">
        <f t="shared" si="4"/>
        <v>246</v>
      </c>
      <c r="Z41" s="34">
        <f t="shared" si="5"/>
        <v>8</v>
      </c>
      <c r="AA41" s="34">
        <f t="shared" si="6"/>
        <v>9</v>
      </c>
      <c r="AB41" s="34"/>
      <c r="AC41" s="9">
        <f t="shared" si="2"/>
        <v>1</v>
      </c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s="51" customFormat="1" ht="12.75" customHeight="1">
      <c r="A42" s="38">
        <f t="shared" si="0"/>
        <v>34</v>
      </c>
      <c r="B42" s="39" t="s">
        <v>117</v>
      </c>
      <c r="C42" s="39" t="s">
        <v>118</v>
      </c>
      <c r="D42" s="40" t="s">
        <v>88</v>
      </c>
      <c r="E42" s="41">
        <v>7</v>
      </c>
      <c r="F42" s="41">
        <v>0</v>
      </c>
      <c r="G42" s="42">
        <f t="shared" si="3"/>
        <v>246</v>
      </c>
      <c r="H42" s="42"/>
      <c r="I42" s="42"/>
      <c r="J42" s="42"/>
      <c r="K42" s="43">
        <v>0</v>
      </c>
      <c r="L42" s="44"/>
      <c r="M42" s="45"/>
      <c r="N42" s="46"/>
      <c r="O42" s="46" t="s">
        <v>887</v>
      </c>
      <c r="P42" s="46">
        <v>7</v>
      </c>
      <c r="Q42" s="46"/>
      <c r="R42" s="47" t="s">
        <v>840</v>
      </c>
      <c r="S42" s="48" t="s">
        <v>117</v>
      </c>
      <c r="T42" s="39" t="s">
        <v>553</v>
      </c>
      <c r="U42" s="49" t="s">
        <v>888</v>
      </c>
      <c r="V42" s="50">
        <v>4</v>
      </c>
      <c r="W42" s="50"/>
      <c r="X42" s="34">
        <f>IF(E42="","",COUNTA(D$9:$D42)-COUNTIFS(D$9:$D42,"",D$9:$D42,"=*"))</f>
        <v>34</v>
      </c>
      <c r="Y42" s="34">
        <f t="shared" si="4"/>
        <v>255</v>
      </c>
      <c r="Z42" s="34">
        <f t="shared" si="5"/>
        <v>8</v>
      </c>
      <c r="AA42" s="34">
        <f t="shared" si="6"/>
        <v>9</v>
      </c>
      <c r="AB42" s="34"/>
      <c r="AC42" s="9">
        <f t="shared" si="2"/>
        <v>1</v>
      </c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s="51" customFormat="1" ht="12.75" customHeight="1">
      <c r="A43" s="38">
        <f t="shared" si="0"/>
        <v>35</v>
      </c>
      <c r="B43" s="39" t="s">
        <v>119</v>
      </c>
      <c r="C43" s="39" t="s">
        <v>120</v>
      </c>
      <c r="D43" s="40" t="s">
        <v>56</v>
      </c>
      <c r="E43" s="41">
        <v>1</v>
      </c>
      <c r="F43" s="41"/>
      <c r="G43" s="42">
        <f t="shared" si="3"/>
        <v>255</v>
      </c>
      <c r="H43" s="42"/>
      <c r="I43" s="42"/>
      <c r="J43" s="42"/>
      <c r="K43" s="43" t="s">
        <v>1246</v>
      </c>
      <c r="L43" s="44"/>
      <c r="M43" s="45"/>
      <c r="N43" s="46"/>
      <c r="O43" s="46" t="s">
        <v>886</v>
      </c>
      <c r="P43" s="46">
        <v>1</v>
      </c>
      <c r="Q43" s="46"/>
      <c r="R43" s="47" t="s">
        <v>840</v>
      </c>
      <c r="S43" s="48" t="s">
        <v>119</v>
      </c>
      <c r="T43" s="39" t="s">
        <v>556</v>
      </c>
      <c r="U43" s="49" t="s">
        <v>887</v>
      </c>
      <c r="V43" s="50">
        <v>1</v>
      </c>
      <c r="W43" s="50"/>
      <c r="X43" s="34">
        <f>IF(E43="","",COUNTA(D$9:$D43)-COUNTIFS(D$9:$D43,"",D$9:$D43,"=*"))</f>
        <v>35</v>
      </c>
      <c r="Y43" s="34">
        <f t="shared" si="4"/>
        <v>257</v>
      </c>
      <c r="Z43" s="34">
        <f t="shared" si="5"/>
        <v>2</v>
      </c>
      <c r="AA43" s="34">
        <f t="shared" si="6"/>
        <v>2</v>
      </c>
      <c r="AB43" s="34"/>
      <c r="AC43" s="9">
        <f t="shared" si="2"/>
        <v>1</v>
      </c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s="51" customFormat="1" ht="12.75" customHeight="1">
      <c r="A44" s="38">
        <f t="shared" si="0"/>
        <v>36</v>
      </c>
      <c r="B44" s="39" t="s">
        <v>121</v>
      </c>
      <c r="C44" s="39" t="s">
        <v>122</v>
      </c>
      <c r="D44" s="40" t="s">
        <v>56</v>
      </c>
      <c r="E44" s="41">
        <v>1</v>
      </c>
      <c r="F44" s="41"/>
      <c r="G44" s="42">
        <f t="shared" si="3"/>
        <v>257</v>
      </c>
      <c r="H44" s="42"/>
      <c r="I44" s="42"/>
      <c r="J44" s="42"/>
      <c r="K44" s="43" t="s">
        <v>1246</v>
      </c>
      <c r="L44" s="44"/>
      <c r="M44" s="45"/>
      <c r="N44" s="46"/>
      <c r="O44" s="46" t="s">
        <v>886</v>
      </c>
      <c r="P44" s="46">
        <v>1</v>
      </c>
      <c r="Q44" s="46"/>
      <c r="R44" s="47" t="s">
        <v>840</v>
      </c>
      <c r="S44" s="48" t="s">
        <v>121</v>
      </c>
      <c r="T44" s="39" t="s">
        <v>557</v>
      </c>
      <c r="U44" s="49" t="s">
        <v>887</v>
      </c>
      <c r="V44" s="50">
        <v>1</v>
      </c>
      <c r="W44" s="50"/>
      <c r="X44" s="34">
        <f>IF(E44="","",COUNTA(D$9:$D44)-COUNTIFS(D$9:$D44,"",D$9:$D44,"=*"))</f>
        <v>36</v>
      </c>
      <c r="Y44" s="34">
        <f t="shared" si="4"/>
        <v>259</v>
      </c>
      <c r="Z44" s="34">
        <f t="shared" si="5"/>
        <v>2</v>
      </c>
      <c r="AA44" s="34">
        <f t="shared" si="6"/>
        <v>2</v>
      </c>
      <c r="AB44" s="34"/>
      <c r="AC44" s="9">
        <f t="shared" si="2"/>
        <v>1</v>
      </c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s="51" customFormat="1" ht="12.75" customHeight="1">
      <c r="A45" s="38">
        <f t="shared" si="0"/>
        <v>37</v>
      </c>
      <c r="B45" s="39" t="s">
        <v>123</v>
      </c>
      <c r="C45" s="39" t="s">
        <v>124</v>
      </c>
      <c r="D45" s="40" t="s">
        <v>56</v>
      </c>
      <c r="E45" s="41">
        <v>1</v>
      </c>
      <c r="F45" s="41"/>
      <c r="G45" s="42">
        <f t="shared" si="3"/>
        <v>259</v>
      </c>
      <c r="H45" s="42"/>
      <c r="I45" s="42"/>
      <c r="J45" s="42"/>
      <c r="K45" s="88" t="s">
        <v>1246</v>
      </c>
      <c r="L45" s="44"/>
      <c r="M45" s="45"/>
      <c r="N45" s="46"/>
      <c r="O45" s="46" t="s">
        <v>886</v>
      </c>
      <c r="P45" s="46">
        <v>1</v>
      </c>
      <c r="Q45" s="46"/>
      <c r="R45" s="47" t="s">
        <v>840</v>
      </c>
      <c r="S45" s="48" t="s">
        <v>123</v>
      </c>
      <c r="T45" s="39" t="s">
        <v>558</v>
      </c>
      <c r="U45" s="49" t="s">
        <v>887</v>
      </c>
      <c r="V45" s="50">
        <v>1</v>
      </c>
      <c r="W45" s="50"/>
      <c r="X45" s="34">
        <f>IF(E45="","",COUNTA(D$9:$D45)-COUNTIFS(D$9:$D45,"",D$9:$D45,"=*"))</f>
        <v>37</v>
      </c>
      <c r="Y45" s="34">
        <f t="shared" si="4"/>
        <v>261</v>
      </c>
      <c r="Z45" s="34">
        <f t="shared" si="5"/>
        <v>2</v>
      </c>
      <c r="AA45" s="34">
        <f t="shared" si="6"/>
        <v>2</v>
      </c>
      <c r="AB45" s="34"/>
      <c r="AC45" s="9">
        <f t="shared" si="2"/>
        <v>1</v>
      </c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s="51" customFormat="1" ht="12.75" customHeight="1">
      <c r="A46" s="38">
        <f t="shared" si="0"/>
        <v>38</v>
      </c>
      <c r="B46" s="39" t="s">
        <v>125</v>
      </c>
      <c r="C46" s="39" t="s">
        <v>126</v>
      </c>
      <c r="D46" s="40" t="s">
        <v>56</v>
      </c>
      <c r="E46" s="41">
        <v>1</v>
      </c>
      <c r="F46" s="41"/>
      <c r="G46" s="42">
        <f t="shared" si="3"/>
        <v>261</v>
      </c>
      <c r="H46" s="42"/>
      <c r="I46" s="42"/>
      <c r="J46" s="42"/>
      <c r="K46" s="43" t="s">
        <v>1245</v>
      </c>
      <c r="L46" s="44"/>
      <c r="M46" s="45"/>
      <c r="N46" s="46"/>
      <c r="O46" s="46" t="s">
        <v>886</v>
      </c>
      <c r="P46" s="46">
        <v>1</v>
      </c>
      <c r="Q46" s="46"/>
      <c r="R46" s="47" t="s">
        <v>840</v>
      </c>
      <c r="S46" s="48" t="s">
        <v>125</v>
      </c>
      <c r="T46" s="39" t="s">
        <v>559</v>
      </c>
      <c r="U46" s="49" t="s">
        <v>886</v>
      </c>
      <c r="V46" s="50">
        <v>1</v>
      </c>
      <c r="W46" s="50"/>
      <c r="X46" s="34">
        <f>IF(E46="","",COUNTA(D$9:$D46)-COUNTIFS(D$9:$D46,"",D$9:$D46,"=*"))</f>
        <v>38</v>
      </c>
      <c r="Y46" s="34">
        <f t="shared" si="4"/>
        <v>263</v>
      </c>
      <c r="Z46" s="34">
        <f t="shared" si="5"/>
        <v>2</v>
      </c>
      <c r="AA46" s="34">
        <f t="shared" si="6"/>
        <v>2</v>
      </c>
      <c r="AB46" s="34"/>
      <c r="AC46" s="9">
        <f t="shared" si="2"/>
        <v>1</v>
      </c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s="51" customFormat="1" ht="12.75" customHeight="1">
      <c r="A47" s="38">
        <f t="shared" si="0"/>
        <v>39</v>
      </c>
      <c r="B47" s="39" t="s">
        <v>900</v>
      </c>
      <c r="C47" s="39" t="s">
        <v>901</v>
      </c>
      <c r="D47" s="40" t="s">
        <v>88</v>
      </c>
      <c r="E47" s="41">
        <v>9</v>
      </c>
      <c r="F47" s="41">
        <v>0</v>
      </c>
      <c r="G47" s="42">
        <f t="shared" si="3"/>
        <v>263</v>
      </c>
      <c r="H47" s="42"/>
      <c r="I47" s="42"/>
      <c r="J47" s="42"/>
      <c r="K47" s="43">
        <v>0</v>
      </c>
      <c r="L47" s="44" t="s">
        <v>902</v>
      </c>
      <c r="M47" s="45"/>
      <c r="N47" s="46"/>
      <c r="O47" s="46" t="s">
        <v>887</v>
      </c>
      <c r="P47" s="46">
        <v>9</v>
      </c>
      <c r="Q47" s="46"/>
      <c r="R47" s="47" t="s">
        <v>1394</v>
      </c>
      <c r="S47" s="48" t="s">
        <v>715</v>
      </c>
      <c r="T47" s="39" t="s">
        <v>532</v>
      </c>
      <c r="U47" s="49" t="s">
        <v>888</v>
      </c>
      <c r="V47" s="50">
        <v>4</v>
      </c>
      <c r="W47" s="50"/>
      <c r="X47" s="34">
        <f>IF(E47="","",COUNTA(D$9:$D47)-COUNTIFS(D$9:$D47,"",D$9:$D47,"=*"))</f>
        <v>39</v>
      </c>
      <c r="Y47" s="34">
        <f t="shared" si="4"/>
        <v>274</v>
      </c>
      <c r="Z47" s="34">
        <f t="shared" si="5"/>
        <v>10</v>
      </c>
      <c r="AA47" s="34">
        <f t="shared" si="6"/>
        <v>11</v>
      </c>
      <c r="AB47" s="34"/>
      <c r="AC47" s="9">
        <f t="shared" si="2"/>
        <v>1</v>
      </c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spans="1:40" s="51" customFormat="1" ht="12.75" customHeight="1">
      <c r="A48" s="38">
        <f t="shared" si="0"/>
        <v>40</v>
      </c>
      <c r="B48" s="39" t="s">
        <v>903</v>
      </c>
      <c r="C48" s="39" t="s">
        <v>904</v>
      </c>
      <c r="D48" s="40" t="s">
        <v>88</v>
      </c>
      <c r="E48" s="41">
        <v>9</v>
      </c>
      <c r="F48" s="41">
        <v>0</v>
      </c>
      <c r="G48" s="42">
        <f t="shared" si="3"/>
        <v>274</v>
      </c>
      <c r="H48" s="42"/>
      <c r="I48" s="42"/>
      <c r="J48" s="42"/>
      <c r="K48" s="43">
        <v>0</v>
      </c>
      <c r="L48" s="44" t="s">
        <v>902</v>
      </c>
      <c r="M48" s="45"/>
      <c r="N48" s="46"/>
      <c r="O48" s="46" t="s">
        <v>887</v>
      </c>
      <c r="P48" s="46">
        <v>9</v>
      </c>
      <c r="Q48" s="46"/>
      <c r="R48" s="47" t="s">
        <v>1394</v>
      </c>
      <c r="S48" s="48" t="s">
        <v>1396</v>
      </c>
      <c r="T48" s="39" t="s">
        <v>728</v>
      </c>
      <c r="U48" s="49" t="s">
        <v>888</v>
      </c>
      <c r="V48" s="50">
        <v>3</v>
      </c>
      <c r="W48" s="50"/>
      <c r="X48" s="34">
        <f>IF(E48="","",COUNTA(D$9:$D48)-COUNTIFS(D$9:$D48,"",D$9:$D48,"=*"))</f>
        <v>40</v>
      </c>
      <c r="Y48" s="34">
        <f t="shared" si="4"/>
        <v>285</v>
      </c>
      <c r="Z48" s="34">
        <f t="shared" si="5"/>
        <v>10</v>
      </c>
      <c r="AA48" s="34">
        <f t="shared" si="6"/>
        <v>11</v>
      </c>
      <c r="AB48" s="34"/>
      <c r="AC48" s="9">
        <f t="shared" si="2"/>
        <v>1</v>
      </c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s="51" customFormat="1" ht="12.75" customHeight="1">
      <c r="A49" s="38">
        <f t="shared" si="0"/>
        <v>41</v>
      </c>
      <c r="B49" s="39" t="s">
        <v>127</v>
      </c>
      <c r="C49" s="39" t="s">
        <v>905</v>
      </c>
      <c r="D49" s="40" t="s">
        <v>88</v>
      </c>
      <c r="E49" s="41">
        <v>9</v>
      </c>
      <c r="F49" s="41">
        <v>0</v>
      </c>
      <c r="G49" s="42">
        <f t="shared" si="3"/>
        <v>285</v>
      </c>
      <c r="H49" s="42"/>
      <c r="I49" s="42"/>
      <c r="J49" s="42"/>
      <c r="K49" s="43">
        <v>0</v>
      </c>
      <c r="L49" s="44" t="s">
        <v>128</v>
      </c>
      <c r="M49" s="45"/>
      <c r="N49" s="46"/>
      <c r="O49" s="46" t="s">
        <v>887</v>
      </c>
      <c r="P49" s="46">
        <v>9</v>
      </c>
      <c r="Q49" s="46"/>
      <c r="R49" s="47" t="s">
        <v>686</v>
      </c>
      <c r="S49" s="48" t="s">
        <v>721</v>
      </c>
      <c r="T49" s="39" t="s">
        <v>549</v>
      </c>
      <c r="U49" s="49" t="s">
        <v>888</v>
      </c>
      <c r="V49" s="50">
        <v>4</v>
      </c>
      <c r="W49" s="50"/>
      <c r="X49" s="34">
        <f>IF(E49="","",COUNTA(D$9:$D49)-COUNTIFS(D$9:$D49,"",D$9:$D49,"=*"))</f>
        <v>41</v>
      </c>
      <c r="Y49" s="34">
        <f t="shared" si="4"/>
        <v>296</v>
      </c>
      <c r="Z49" s="34">
        <f t="shared" si="5"/>
        <v>10</v>
      </c>
      <c r="AA49" s="34">
        <f t="shared" si="6"/>
        <v>11</v>
      </c>
      <c r="AB49" s="34"/>
      <c r="AC49" s="9">
        <f t="shared" si="2"/>
        <v>1</v>
      </c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1:40" s="51" customFormat="1" ht="12.75" customHeight="1">
      <c r="A50" s="38">
        <f t="shared" si="0"/>
        <v>42</v>
      </c>
      <c r="B50" s="39" t="s">
        <v>129</v>
      </c>
      <c r="C50" s="39" t="s">
        <v>130</v>
      </c>
      <c r="D50" s="40" t="s">
        <v>56</v>
      </c>
      <c r="E50" s="41">
        <v>1</v>
      </c>
      <c r="F50" s="41"/>
      <c r="G50" s="42">
        <f t="shared" si="3"/>
        <v>296</v>
      </c>
      <c r="H50" s="42"/>
      <c r="I50" s="42"/>
      <c r="J50" s="42"/>
      <c r="K50" s="43" t="s">
        <v>1245</v>
      </c>
      <c r="L50" s="44" t="s">
        <v>131</v>
      </c>
      <c r="M50" s="45"/>
      <c r="N50" s="46"/>
      <c r="O50" s="46" t="s">
        <v>886</v>
      </c>
      <c r="P50" s="46">
        <v>1</v>
      </c>
      <c r="Q50" s="46"/>
      <c r="R50" s="47" t="s">
        <v>1394</v>
      </c>
      <c r="S50" s="48" t="s">
        <v>741</v>
      </c>
      <c r="T50" s="39"/>
      <c r="U50" s="49" t="s">
        <v>886</v>
      </c>
      <c r="V50" s="50">
        <v>1</v>
      </c>
      <c r="W50" s="50"/>
      <c r="X50" s="34">
        <f>IF(E50="","",COUNTA(D$9:$D50)-COUNTIFS(D$9:$D50,"",D$9:$D50,"=*"))</f>
        <v>42</v>
      </c>
      <c r="Y50" s="34">
        <f t="shared" si="4"/>
        <v>298</v>
      </c>
      <c r="Z50" s="34">
        <f t="shared" si="5"/>
        <v>2</v>
      </c>
      <c r="AA50" s="34">
        <f t="shared" si="6"/>
        <v>2</v>
      </c>
      <c r="AB50" s="34"/>
      <c r="AC50" s="9">
        <f t="shared" si="2"/>
        <v>1</v>
      </c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s="51" customFormat="1" ht="12.75" customHeight="1">
      <c r="A51" s="38">
        <f t="shared" si="0"/>
        <v>43</v>
      </c>
      <c r="B51" s="39" t="s">
        <v>132</v>
      </c>
      <c r="C51" s="39" t="s">
        <v>133</v>
      </c>
      <c r="D51" s="40" t="s">
        <v>56</v>
      </c>
      <c r="E51" s="41">
        <v>1</v>
      </c>
      <c r="F51" s="41"/>
      <c r="G51" s="42">
        <f t="shared" si="3"/>
        <v>298</v>
      </c>
      <c r="H51" s="42"/>
      <c r="I51" s="42"/>
      <c r="J51" s="42"/>
      <c r="K51" s="43" t="s">
        <v>1245</v>
      </c>
      <c r="L51" s="44" t="s">
        <v>134</v>
      </c>
      <c r="M51" s="45"/>
      <c r="N51" s="46"/>
      <c r="O51" s="46" t="s">
        <v>886</v>
      </c>
      <c r="P51" s="46">
        <v>1</v>
      </c>
      <c r="Q51" s="46"/>
      <c r="R51" s="47" t="s">
        <v>1394</v>
      </c>
      <c r="S51" s="48" t="s">
        <v>743</v>
      </c>
      <c r="T51" s="39" t="s">
        <v>744</v>
      </c>
      <c r="U51" s="49" t="s">
        <v>886</v>
      </c>
      <c r="V51" s="50">
        <v>1</v>
      </c>
      <c r="W51" s="50"/>
      <c r="X51" s="34">
        <f>IF(E51="","",COUNTA(D$9:$D51)-COUNTIFS(D$9:$D51,"",D$9:$D51,"=*"))</f>
        <v>43</v>
      </c>
      <c r="Y51" s="34">
        <f t="shared" si="4"/>
        <v>300</v>
      </c>
      <c r="Z51" s="34">
        <f t="shared" si="5"/>
        <v>2</v>
      </c>
      <c r="AA51" s="34">
        <f t="shared" si="6"/>
        <v>2</v>
      </c>
      <c r="AB51" s="34"/>
      <c r="AC51" s="9">
        <f t="shared" si="2"/>
        <v>1</v>
      </c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s="51" customFormat="1" ht="12.75" customHeight="1">
      <c r="A52" s="38">
        <f t="shared" si="0"/>
        <v>44</v>
      </c>
      <c r="B52" s="39" t="s">
        <v>135</v>
      </c>
      <c r="C52" s="39" t="s">
        <v>136</v>
      </c>
      <c r="D52" s="40" t="s">
        <v>56</v>
      </c>
      <c r="E52" s="41">
        <v>7</v>
      </c>
      <c r="F52" s="41"/>
      <c r="G52" s="42">
        <f t="shared" si="3"/>
        <v>300</v>
      </c>
      <c r="H52" s="42"/>
      <c r="I52" s="42"/>
      <c r="J52" s="42"/>
      <c r="K52" s="43" t="s">
        <v>1245</v>
      </c>
      <c r="L52" s="44" t="s">
        <v>137</v>
      </c>
      <c r="M52" s="45"/>
      <c r="N52" s="46"/>
      <c r="O52" s="46" t="s">
        <v>886</v>
      </c>
      <c r="P52" s="46">
        <v>7</v>
      </c>
      <c r="Q52" s="46"/>
      <c r="R52" s="47" t="s">
        <v>1394</v>
      </c>
      <c r="S52" s="48" t="s">
        <v>751</v>
      </c>
      <c r="T52" s="39" t="s">
        <v>136</v>
      </c>
      <c r="U52" s="49" t="s">
        <v>888</v>
      </c>
      <c r="V52" s="50">
        <v>4</v>
      </c>
      <c r="W52" s="50"/>
      <c r="X52" s="34">
        <f>IF(E52="","",COUNTA(D$9:$D52)-COUNTIFS(D$9:$D52,"",D$9:$D52,"=*"))</f>
        <v>44</v>
      </c>
      <c r="Y52" s="34">
        <f t="shared" si="4"/>
        <v>308</v>
      </c>
      <c r="Z52" s="34">
        <f t="shared" si="5"/>
        <v>8</v>
      </c>
      <c r="AA52" s="34">
        <f t="shared" si="6"/>
        <v>8</v>
      </c>
      <c r="AB52" s="34"/>
      <c r="AC52" s="9">
        <f t="shared" si="2"/>
        <v>1</v>
      </c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s="51" customFormat="1" ht="12.75" customHeight="1">
      <c r="A53" s="38">
        <f t="shared" si="0"/>
        <v>45</v>
      </c>
      <c r="B53" s="39" t="s">
        <v>138</v>
      </c>
      <c r="C53" s="39" t="s">
        <v>139</v>
      </c>
      <c r="D53" s="40" t="s">
        <v>56</v>
      </c>
      <c r="E53" s="41">
        <v>4</v>
      </c>
      <c r="F53" s="41"/>
      <c r="G53" s="42">
        <f t="shared" si="3"/>
        <v>308</v>
      </c>
      <c r="H53" s="42"/>
      <c r="I53" s="42"/>
      <c r="J53" s="42"/>
      <c r="K53" s="88" t="s">
        <v>1248</v>
      </c>
      <c r="L53" s="44" t="s">
        <v>140</v>
      </c>
      <c r="M53" s="45"/>
      <c r="N53" s="46"/>
      <c r="O53" s="46" t="s">
        <v>886</v>
      </c>
      <c r="P53" s="46">
        <v>4</v>
      </c>
      <c r="Q53" s="46"/>
      <c r="R53" s="47" t="s">
        <v>1394</v>
      </c>
      <c r="S53" s="48" t="s">
        <v>752</v>
      </c>
      <c r="T53" s="39" t="s">
        <v>753</v>
      </c>
      <c r="U53" s="49" t="s">
        <v>888</v>
      </c>
      <c r="V53" s="50">
        <v>3</v>
      </c>
      <c r="W53" s="50"/>
      <c r="X53" s="34">
        <f>IF(E53="","",COUNTA(D$9:$D53)-COUNTIFS(D$9:$D53,"",D$9:$D53,"=*"))</f>
        <v>45</v>
      </c>
      <c r="Y53" s="34">
        <f t="shared" si="4"/>
        <v>313</v>
      </c>
      <c r="Z53" s="34">
        <f t="shared" si="5"/>
        <v>5</v>
      </c>
      <c r="AA53" s="34">
        <f t="shared" si="6"/>
        <v>5</v>
      </c>
      <c r="AB53" s="34"/>
      <c r="AC53" s="9">
        <f t="shared" si="2"/>
        <v>1</v>
      </c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s="51" customFormat="1" ht="12.75" customHeight="1">
      <c r="A54" s="38">
        <f t="shared" si="0"/>
        <v>46</v>
      </c>
      <c r="B54" s="39" t="s">
        <v>141</v>
      </c>
      <c r="C54" s="39" t="s">
        <v>142</v>
      </c>
      <c r="D54" s="40" t="s">
        <v>56</v>
      </c>
      <c r="E54" s="41">
        <v>2</v>
      </c>
      <c r="F54" s="41"/>
      <c r="G54" s="42">
        <f t="shared" si="3"/>
        <v>313</v>
      </c>
      <c r="H54" s="42"/>
      <c r="I54" s="42"/>
      <c r="J54" s="42"/>
      <c r="K54" s="43" t="s">
        <v>1245</v>
      </c>
      <c r="L54" s="44"/>
      <c r="M54" s="45"/>
      <c r="N54" s="46"/>
      <c r="O54" s="46" t="s">
        <v>886</v>
      </c>
      <c r="P54" s="46">
        <v>2</v>
      </c>
      <c r="Q54" s="46"/>
      <c r="R54" s="47" t="s">
        <v>840</v>
      </c>
      <c r="S54" s="48" t="s">
        <v>141</v>
      </c>
      <c r="T54" s="39" t="s">
        <v>562</v>
      </c>
      <c r="U54" s="49" t="s">
        <v>887</v>
      </c>
      <c r="V54" s="50">
        <v>2</v>
      </c>
      <c r="W54" s="50"/>
      <c r="X54" s="34">
        <f>IF(E54="","",COUNTA(D$9:$D54)-COUNTIFS(D$9:$D54,"",D$9:$D54,"=*"))</f>
        <v>46</v>
      </c>
      <c r="Y54" s="34">
        <f t="shared" si="4"/>
        <v>316</v>
      </c>
      <c r="Z54" s="34">
        <f t="shared" si="5"/>
        <v>3</v>
      </c>
      <c r="AA54" s="34">
        <f t="shared" si="6"/>
        <v>3</v>
      </c>
      <c r="AB54" s="34"/>
      <c r="AC54" s="9">
        <f t="shared" si="2"/>
        <v>1</v>
      </c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s="51" customFormat="1" ht="12.75" customHeight="1">
      <c r="A55" s="38">
        <f t="shared" si="0"/>
        <v>47</v>
      </c>
      <c r="B55" s="39" t="s">
        <v>143</v>
      </c>
      <c r="C55" s="39" t="s">
        <v>144</v>
      </c>
      <c r="D55" s="40" t="s">
        <v>56</v>
      </c>
      <c r="E55" s="41">
        <v>4</v>
      </c>
      <c r="F55" s="41"/>
      <c r="G55" s="42">
        <f t="shared" si="3"/>
        <v>316</v>
      </c>
      <c r="H55" s="42"/>
      <c r="I55" s="42"/>
      <c r="J55" s="42"/>
      <c r="K55" s="43" t="s">
        <v>1245</v>
      </c>
      <c r="L55" s="44"/>
      <c r="M55" s="45"/>
      <c r="N55" s="46"/>
      <c r="O55" s="46" t="s">
        <v>886</v>
      </c>
      <c r="P55" s="46">
        <v>4</v>
      </c>
      <c r="Q55" s="46"/>
      <c r="R55" s="47" t="s">
        <v>840</v>
      </c>
      <c r="S55" s="48" t="s">
        <v>143</v>
      </c>
      <c r="T55" s="39" t="s">
        <v>563</v>
      </c>
      <c r="U55" s="49" t="s">
        <v>888</v>
      </c>
      <c r="V55" s="50">
        <v>3</v>
      </c>
      <c r="W55" s="50"/>
      <c r="X55" s="34">
        <f>IF(E55="","",COUNTA(D$9:$D55)-COUNTIFS(D$9:$D55,"",D$9:$D55,"=*"))</f>
        <v>47</v>
      </c>
      <c r="Y55" s="34">
        <f t="shared" si="4"/>
        <v>321</v>
      </c>
      <c r="Z55" s="34">
        <f t="shared" si="5"/>
        <v>5</v>
      </c>
      <c r="AA55" s="34">
        <f t="shared" si="6"/>
        <v>5</v>
      </c>
      <c r="AB55" s="34"/>
      <c r="AC55" s="9">
        <f t="shared" si="2"/>
        <v>1</v>
      </c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spans="1:40" s="51" customFormat="1" ht="12.75" customHeight="1">
      <c r="A56" s="38">
        <f t="shared" si="0"/>
        <v>48</v>
      </c>
      <c r="B56" s="39" t="s">
        <v>145</v>
      </c>
      <c r="C56" s="39" t="s">
        <v>146</v>
      </c>
      <c r="D56" s="40" t="s">
        <v>56</v>
      </c>
      <c r="E56" s="41">
        <v>8</v>
      </c>
      <c r="F56" s="41"/>
      <c r="G56" s="42">
        <f t="shared" si="3"/>
        <v>321</v>
      </c>
      <c r="H56" s="42"/>
      <c r="I56" s="42"/>
      <c r="J56" s="42"/>
      <c r="K56" s="43" t="s">
        <v>1245</v>
      </c>
      <c r="L56" s="44"/>
      <c r="M56" s="45"/>
      <c r="N56" s="46"/>
      <c r="O56" s="46" t="s">
        <v>886</v>
      </c>
      <c r="P56" s="46">
        <v>8</v>
      </c>
      <c r="Q56" s="46"/>
      <c r="R56" s="47" t="s">
        <v>840</v>
      </c>
      <c r="S56" s="48" t="s">
        <v>145</v>
      </c>
      <c r="T56" s="39" t="s">
        <v>566</v>
      </c>
      <c r="U56" s="49" t="s">
        <v>888</v>
      </c>
      <c r="V56" s="50">
        <v>5</v>
      </c>
      <c r="W56" s="50"/>
      <c r="X56" s="34">
        <f>IF(E56="","",COUNTA(D$9:$D56)-COUNTIFS(D$9:$D56,"",D$9:$D56,"=*"))</f>
        <v>48</v>
      </c>
      <c r="Y56" s="34">
        <f t="shared" si="4"/>
        <v>330</v>
      </c>
      <c r="Z56" s="34">
        <f t="shared" si="5"/>
        <v>9</v>
      </c>
      <c r="AA56" s="34">
        <f t="shared" si="6"/>
        <v>9</v>
      </c>
      <c r="AB56" s="34"/>
      <c r="AC56" s="9">
        <f t="shared" si="2"/>
        <v>1</v>
      </c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s="51" customFormat="1" ht="12.75" customHeight="1">
      <c r="A57" s="38">
        <f t="shared" si="0"/>
        <v>49</v>
      </c>
      <c r="B57" s="39" t="s">
        <v>147</v>
      </c>
      <c r="C57" s="39" t="s">
        <v>148</v>
      </c>
      <c r="D57" s="40" t="s">
        <v>56</v>
      </c>
      <c r="E57" s="41">
        <v>8</v>
      </c>
      <c r="F57" s="41"/>
      <c r="G57" s="42">
        <f t="shared" si="3"/>
        <v>330</v>
      </c>
      <c r="H57" s="42"/>
      <c r="I57" s="42"/>
      <c r="J57" s="42"/>
      <c r="K57" s="43" t="s">
        <v>1245</v>
      </c>
      <c r="L57" s="44"/>
      <c r="M57" s="45"/>
      <c r="N57" s="46"/>
      <c r="O57" s="46" t="s">
        <v>886</v>
      </c>
      <c r="P57" s="46">
        <v>8</v>
      </c>
      <c r="Q57" s="46"/>
      <c r="R57" s="47" t="s">
        <v>840</v>
      </c>
      <c r="S57" s="48" t="s">
        <v>147</v>
      </c>
      <c r="T57" s="39" t="s">
        <v>567</v>
      </c>
      <c r="U57" s="49" t="s">
        <v>888</v>
      </c>
      <c r="V57" s="50">
        <v>5</v>
      </c>
      <c r="W57" s="50"/>
      <c r="X57" s="34">
        <f>IF(E57="","",COUNTA(D$9:$D57)-COUNTIFS(D$9:$D57,"",D$9:$D57,"=*"))</f>
        <v>49</v>
      </c>
      <c r="Y57" s="34">
        <f t="shared" si="4"/>
        <v>339</v>
      </c>
      <c r="Z57" s="34">
        <f t="shared" si="5"/>
        <v>9</v>
      </c>
      <c r="AA57" s="34">
        <f t="shared" si="6"/>
        <v>9</v>
      </c>
      <c r="AB57" s="34"/>
      <c r="AC57" s="9">
        <f t="shared" si="2"/>
        <v>1</v>
      </c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s="51" customFormat="1" ht="12.75" customHeight="1">
      <c r="A58" s="38">
        <f t="shared" si="0"/>
        <v>50</v>
      </c>
      <c r="B58" s="39" t="s">
        <v>149</v>
      </c>
      <c r="C58" s="39" t="s">
        <v>150</v>
      </c>
      <c r="D58" s="40" t="s">
        <v>56</v>
      </c>
      <c r="E58" s="41">
        <v>6</v>
      </c>
      <c r="F58" s="41"/>
      <c r="G58" s="42">
        <f t="shared" si="3"/>
        <v>339</v>
      </c>
      <c r="H58" s="42"/>
      <c r="I58" s="42"/>
      <c r="J58" s="42"/>
      <c r="K58" s="43" t="s">
        <v>1245</v>
      </c>
      <c r="L58" s="44" t="s">
        <v>151</v>
      </c>
      <c r="M58" s="45"/>
      <c r="N58" s="46"/>
      <c r="O58" s="46" t="s">
        <v>886</v>
      </c>
      <c r="P58" s="46">
        <v>6</v>
      </c>
      <c r="Q58" s="46"/>
      <c r="R58" s="47"/>
      <c r="S58" s="48"/>
      <c r="T58" s="39"/>
      <c r="U58" s="49"/>
      <c r="V58" s="50"/>
      <c r="W58" s="50"/>
      <c r="X58" s="34">
        <f>IF(E58="","",COUNTA(D$9:$D58)-COUNTIFS(D$9:$D58,"",D$9:$D58,"=*"))</f>
        <v>50</v>
      </c>
      <c r="Y58" s="34">
        <f t="shared" si="4"/>
        <v>346</v>
      </c>
      <c r="Z58" s="34">
        <f t="shared" si="5"/>
        <v>7</v>
      </c>
      <c r="AA58" s="34">
        <f t="shared" si="6"/>
        <v>7</v>
      </c>
      <c r="AB58" s="34"/>
      <c r="AC58" s="9">
        <f t="shared" si="2"/>
        <v>1</v>
      </c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s="51" customFormat="1" ht="12.75" customHeight="1">
      <c r="A59" s="38">
        <f t="shared" si="0"/>
        <v>51</v>
      </c>
      <c r="B59" s="39" t="s">
        <v>152</v>
      </c>
      <c r="C59" s="39" t="s">
        <v>153</v>
      </c>
      <c r="D59" s="40" t="s">
        <v>56</v>
      </c>
      <c r="E59" s="41">
        <v>6</v>
      </c>
      <c r="F59" s="41"/>
      <c r="G59" s="42">
        <f t="shared" si="3"/>
        <v>346</v>
      </c>
      <c r="H59" s="42"/>
      <c r="I59" s="42"/>
      <c r="J59" s="42"/>
      <c r="K59" s="43" t="s">
        <v>1245</v>
      </c>
      <c r="L59" s="44" t="s">
        <v>151</v>
      </c>
      <c r="M59" s="45"/>
      <c r="N59" s="46"/>
      <c r="O59" s="46" t="s">
        <v>886</v>
      </c>
      <c r="P59" s="46">
        <v>6</v>
      </c>
      <c r="Q59" s="46"/>
      <c r="R59" s="47"/>
      <c r="S59" s="48"/>
      <c r="T59" s="39"/>
      <c r="U59" s="49"/>
      <c r="V59" s="50"/>
      <c r="W59" s="50"/>
      <c r="X59" s="34">
        <f>IF(E59="","",COUNTA(D$9:$D59)-COUNTIFS(D$9:$D59,"",D$9:$D59,"=*"))</f>
        <v>51</v>
      </c>
      <c r="Y59" s="34">
        <f t="shared" si="4"/>
        <v>353</v>
      </c>
      <c r="Z59" s="34">
        <f t="shared" si="5"/>
        <v>7</v>
      </c>
      <c r="AA59" s="34">
        <f t="shared" si="6"/>
        <v>7</v>
      </c>
      <c r="AB59" s="34"/>
      <c r="AC59" s="9">
        <f t="shared" si="2"/>
        <v>1</v>
      </c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spans="1:40" s="51" customFormat="1" ht="12.75" customHeight="1">
      <c r="A60" s="38">
        <f t="shared" si="0"/>
        <v>52</v>
      </c>
      <c r="B60" s="39" t="s">
        <v>154</v>
      </c>
      <c r="C60" s="39" t="s">
        <v>155</v>
      </c>
      <c r="D60" s="40" t="s">
        <v>56</v>
      </c>
      <c r="E60" s="41">
        <v>7</v>
      </c>
      <c r="F60" s="41"/>
      <c r="G60" s="42">
        <f t="shared" si="3"/>
        <v>353</v>
      </c>
      <c r="H60" s="42"/>
      <c r="I60" s="42"/>
      <c r="J60" s="42"/>
      <c r="K60" s="43" t="s">
        <v>1245</v>
      </c>
      <c r="L60" s="44" t="s">
        <v>156</v>
      </c>
      <c r="M60" s="45"/>
      <c r="N60" s="46"/>
      <c r="O60" s="46" t="s">
        <v>886</v>
      </c>
      <c r="P60" s="46">
        <v>7</v>
      </c>
      <c r="Q60" s="46"/>
      <c r="R60" s="47"/>
      <c r="S60" s="48"/>
      <c r="T60" s="39"/>
      <c r="U60" s="49"/>
      <c r="V60" s="50"/>
      <c r="W60" s="50"/>
      <c r="X60" s="34">
        <f>IF(E60="","",COUNTA(D$9:$D60)-COUNTIFS(D$9:$D60,"",D$9:$D60,"=*"))</f>
        <v>52</v>
      </c>
      <c r="Y60" s="34">
        <f t="shared" si="4"/>
        <v>361</v>
      </c>
      <c r="Z60" s="34">
        <f t="shared" si="5"/>
        <v>8</v>
      </c>
      <c r="AA60" s="34">
        <f t="shared" si="6"/>
        <v>8</v>
      </c>
      <c r="AB60" s="34"/>
      <c r="AC60" s="9">
        <f t="shared" si="2"/>
        <v>1</v>
      </c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0" s="51" customFormat="1" ht="12.75" customHeight="1">
      <c r="A61" s="38">
        <f t="shared" si="0"/>
        <v>53</v>
      </c>
      <c r="B61" s="39" t="s">
        <v>157</v>
      </c>
      <c r="C61" s="39" t="s">
        <v>158</v>
      </c>
      <c r="D61" s="40" t="s">
        <v>56</v>
      </c>
      <c r="E61" s="41">
        <v>5</v>
      </c>
      <c r="F61" s="41"/>
      <c r="G61" s="42">
        <f t="shared" si="3"/>
        <v>361</v>
      </c>
      <c r="H61" s="42"/>
      <c r="I61" s="42"/>
      <c r="J61" s="42"/>
      <c r="K61" s="43" t="s">
        <v>1245</v>
      </c>
      <c r="L61" s="44" t="s">
        <v>159</v>
      </c>
      <c r="M61" s="45"/>
      <c r="N61" s="46"/>
      <c r="O61" s="46" t="s">
        <v>886</v>
      </c>
      <c r="P61" s="46">
        <v>5</v>
      </c>
      <c r="Q61" s="46"/>
      <c r="R61" s="47"/>
      <c r="S61" s="48"/>
      <c r="T61" s="39"/>
      <c r="U61" s="49"/>
      <c r="V61" s="50"/>
      <c r="W61" s="50"/>
      <c r="X61" s="34">
        <f>IF(E61="","",COUNTA(D$9:$D61)-COUNTIFS(D$9:$D61,"",D$9:$D61,"=*"))</f>
        <v>53</v>
      </c>
      <c r="Y61" s="34">
        <f t="shared" si="4"/>
        <v>367</v>
      </c>
      <c r="Z61" s="34">
        <f t="shared" si="5"/>
        <v>6</v>
      </c>
      <c r="AA61" s="34">
        <f t="shared" si="6"/>
        <v>6</v>
      </c>
      <c r="AB61" s="34"/>
      <c r="AC61" s="9">
        <f t="shared" si="2"/>
        <v>1</v>
      </c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spans="1:40" s="51" customFormat="1" ht="12.75" customHeight="1">
      <c r="A62" s="38">
        <f t="shared" si="0"/>
        <v>54</v>
      </c>
      <c r="B62" s="39" t="s">
        <v>160</v>
      </c>
      <c r="C62" s="39" t="s">
        <v>161</v>
      </c>
      <c r="D62" s="40" t="s">
        <v>56</v>
      </c>
      <c r="E62" s="41">
        <v>12</v>
      </c>
      <c r="F62" s="41"/>
      <c r="G62" s="42">
        <f t="shared" si="3"/>
        <v>367</v>
      </c>
      <c r="H62" s="42"/>
      <c r="I62" s="42"/>
      <c r="J62" s="42"/>
      <c r="K62" s="43" t="s">
        <v>1245</v>
      </c>
      <c r="L62" s="44"/>
      <c r="M62" s="45"/>
      <c r="N62" s="46"/>
      <c r="O62" s="46" t="s">
        <v>886</v>
      </c>
      <c r="P62" s="46">
        <v>12</v>
      </c>
      <c r="Q62" s="46"/>
      <c r="R62" s="47" t="s">
        <v>840</v>
      </c>
      <c r="S62" s="48" t="s">
        <v>160</v>
      </c>
      <c r="T62" s="39" t="s">
        <v>570</v>
      </c>
      <c r="U62" s="49" t="s">
        <v>888</v>
      </c>
      <c r="V62" s="50">
        <v>6</v>
      </c>
      <c r="W62" s="50"/>
      <c r="X62" s="34">
        <f>IF(E62="","",COUNTA(D$9:$D62)-COUNTIFS(D$9:$D62,"",D$9:$D62,"=*"))</f>
        <v>54</v>
      </c>
      <c r="Y62" s="34">
        <f t="shared" si="4"/>
        <v>380</v>
      </c>
      <c r="Z62" s="34">
        <f t="shared" si="5"/>
        <v>13</v>
      </c>
      <c r="AA62" s="34">
        <f t="shared" si="6"/>
        <v>13</v>
      </c>
      <c r="AB62" s="34"/>
      <c r="AC62" s="9">
        <f t="shared" si="2"/>
        <v>1</v>
      </c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spans="1:40" s="51" customFormat="1" ht="12.75" customHeight="1">
      <c r="A63" s="38">
        <f t="shared" si="0"/>
        <v>55</v>
      </c>
      <c r="B63" s="39" t="s">
        <v>162</v>
      </c>
      <c r="C63" s="39" t="s">
        <v>163</v>
      </c>
      <c r="D63" s="40" t="s">
        <v>56</v>
      </c>
      <c r="E63" s="41">
        <v>8</v>
      </c>
      <c r="F63" s="41"/>
      <c r="G63" s="42">
        <f t="shared" si="3"/>
        <v>380</v>
      </c>
      <c r="H63" s="42"/>
      <c r="I63" s="42"/>
      <c r="J63" s="42"/>
      <c r="K63" s="43" t="s">
        <v>1245</v>
      </c>
      <c r="L63" s="44"/>
      <c r="M63" s="45"/>
      <c r="N63" s="46"/>
      <c r="O63" s="46" t="s">
        <v>886</v>
      </c>
      <c r="P63" s="46">
        <v>8</v>
      </c>
      <c r="Q63" s="46"/>
      <c r="R63" s="47" t="s">
        <v>840</v>
      </c>
      <c r="S63" s="48" t="s">
        <v>162</v>
      </c>
      <c r="T63" s="39" t="s">
        <v>571</v>
      </c>
      <c r="U63" s="49" t="s">
        <v>888</v>
      </c>
      <c r="V63" s="50">
        <v>4</v>
      </c>
      <c r="W63" s="50"/>
      <c r="X63" s="34">
        <f>IF(E63="","",COUNTA(D$9:$D63)-COUNTIFS(D$9:$D63,"",D$9:$D63,"=*"))</f>
        <v>55</v>
      </c>
      <c r="Y63" s="34">
        <f t="shared" si="4"/>
        <v>389</v>
      </c>
      <c r="Z63" s="34">
        <f t="shared" si="5"/>
        <v>9</v>
      </c>
      <c r="AA63" s="34">
        <f t="shared" si="6"/>
        <v>9</v>
      </c>
      <c r="AB63" s="34"/>
      <c r="AC63" s="9">
        <f t="shared" si="2"/>
        <v>1</v>
      </c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spans="1:40" s="51" customFormat="1" ht="12.75" customHeight="1">
      <c r="A64" s="38">
        <f t="shared" si="0"/>
        <v>56</v>
      </c>
      <c r="B64" s="39" t="s">
        <v>164</v>
      </c>
      <c r="C64" s="39" t="s">
        <v>165</v>
      </c>
      <c r="D64" s="40" t="s">
        <v>56</v>
      </c>
      <c r="E64" s="41">
        <v>2</v>
      </c>
      <c r="F64" s="41"/>
      <c r="G64" s="42">
        <f t="shared" si="3"/>
        <v>389</v>
      </c>
      <c r="H64" s="42"/>
      <c r="I64" s="42"/>
      <c r="J64" s="42"/>
      <c r="K64" s="43" t="s">
        <v>1245</v>
      </c>
      <c r="L64" s="44"/>
      <c r="M64" s="45"/>
      <c r="N64" s="46"/>
      <c r="O64" s="46" t="s">
        <v>886</v>
      </c>
      <c r="P64" s="46">
        <v>2</v>
      </c>
      <c r="Q64" s="46"/>
      <c r="R64" s="47" t="s">
        <v>840</v>
      </c>
      <c r="S64" s="48" t="s">
        <v>164</v>
      </c>
      <c r="T64" s="39" t="s">
        <v>562</v>
      </c>
      <c r="U64" s="49" t="s">
        <v>887</v>
      </c>
      <c r="V64" s="50">
        <v>2</v>
      </c>
      <c r="W64" s="50"/>
      <c r="X64" s="34">
        <f>IF(E64="","",COUNTA(D$9:$D64)-COUNTIFS(D$9:$D64,"",D$9:$D64,"=*"))</f>
        <v>56</v>
      </c>
      <c r="Y64" s="34">
        <f t="shared" si="4"/>
        <v>392</v>
      </c>
      <c r="Z64" s="34">
        <f t="shared" si="5"/>
        <v>3</v>
      </c>
      <c r="AA64" s="34">
        <f t="shared" si="6"/>
        <v>3</v>
      </c>
      <c r="AB64" s="34"/>
      <c r="AC64" s="9">
        <f t="shared" si="2"/>
        <v>1</v>
      </c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spans="1:40" s="51" customFormat="1" ht="12.75" customHeight="1">
      <c r="A65" s="38">
        <f t="shared" si="0"/>
        <v>57</v>
      </c>
      <c r="B65" s="39" t="s">
        <v>166</v>
      </c>
      <c r="C65" s="39" t="s">
        <v>167</v>
      </c>
      <c r="D65" s="40" t="s">
        <v>56</v>
      </c>
      <c r="E65" s="41">
        <v>4</v>
      </c>
      <c r="F65" s="41"/>
      <c r="G65" s="42">
        <f t="shared" si="3"/>
        <v>392</v>
      </c>
      <c r="H65" s="42"/>
      <c r="I65" s="42"/>
      <c r="J65" s="42"/>
      <c r="K65" s="43" t="s">
        <v>1245</v>
      </c>
      <c r="L65" s="44"/>
      <c r="M65" s="45"/>
      <c r="N65" s="46"/>
      <c r="O65" s="46" t="s">
        <v>886</v>
      </c>
      <c r="P65" s="46">
        <v>4</v>
      </c>
      <c r="Q65" s="46"/>
      <c r="R65" s="47" t="s">
        <v>840</v>
      </c>
      <c r="S65" s="48" t="s">
        <v>166</v>
      </c>
      <c r="T65" s="39" t="s">
        <v>563</v>
      </c>
      <c r="U65" s="49" t="s">
        <v>888</v>
      </c>
      <c r="V65" s="50">
        <v>3</v>
      </c>
      <c r="W65" s="50"/>
      <c r="X65" s="34">
        <f>IF(E65="","",COUNTA(D$9:$D65)-COUNTIFS(D$9:$D65,"",D$9:$D65,"=*"))</f>
        <v>57</v>
      </c>
      <c r="Y65" s="34">
        <f t="shared" si="4"/>
        <v>397</v>
      </c>
      <c r="Z65" s="34">
        <f t="shared" si="5"/>
        <v>5</v>
      </c>
      <c r="AA65" s="34">
        <f t="shared" si="6"/>
        <v>5</v>
      </c>
      <c r="AB65" s="34"/>
      <c r="AC65" s="9">
        <f t="shared" si="2"/>
        <v>1</v>
      </c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spans="1:40" s="51" customFormat="1" ht="12.75" customHeight="1">
      <c r="A66" s="38">
        <f t="shared" si="0"/>
        <v>58</v>
      </c>
      <c r="B66" s="39" t="s">
        <v>168</v>
      </c>
      <c r="C66" s="39" t="s">
        <v>169</v>
      </c>
      <c r="D66" s="40" t="s">
        <v>56</v>
      </c>
      <c r="E66" s="41">
        <v>8</v>
      </c>
      <c r="F66" s="41"/>
      <c r="G66" s="42">
        <f t="shared" si="3"/>
        <v>397</v>
      </c>
      <c r="H66" s="42"/>
      <c r="I66" s="42"/>
      <c r="J66" s="42"/>
      <c r="K66" s="43" t="s">
        <v>1245</v>
      </c>
      <c r="L66" s="44"/>
      <c r="M66" s="45"/>
      <c r="N66" s="46"/>
      <c r="O66" s="46" t="s">
        <v>886</v>
      </c>
      <c r="P66" s="46">
        <v>8</v>
      </c>
      <c r="Q66" s="46"/>
      <c r="R66" s="47" t="s">
        <v>840</v>
      </c>
      <c r="S66" s="48" t="s">
        <v>168</v>
      </c>
      <c r="T66" s="39" t="s">
        <v>576</v>
      </c>
      <c r="U66" s="49" t="s">
        <v>888</v>
      </c>
      <c r="V66" s="50">
        <v>5</v>
      </c>
      <c r="W66" s="50"/>
      <c r="X66" s="34">
        <f>IF(E66="","",COUNTA(D$9:$D66)-COUNTIFS(D$9:$D66,"",D$9:$D66,"=*"))</f>
        <v>58</v>
      </c>
      <c r="Y66" s="34">
        <f t="shared" si="4"/>
        <v>406</v>
      </c>
      <c r="Z66" s="34">
        <f t="shared" si="5"/>
        <v>9</v>
      </c>
      <c r="AA66" s="34">
        <f t="shared" si="6"/>
        <v>9</v>
      </c>
      <c r="AB66" s="34"/>
      <c r="AC66" s="9">
        <f t="shared" si="2"/>
        <v>1</v>
      </c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s="51" customFormat="1" ht="12.75" customHeight="1">
      <c r="A67" s="38">
        <f t="shared" si="0"/>
        <v>59</v>
      </c>
      <c r="B67" s="39" t="s">
        <v>170</v>
      </c>
      <c r="C67" s="39" t="s">
        <v>171</v>
      </c>
      <c r="D67" s="40" t="s">
        <v>56</v>
      </c>
      <c r="E67" s="41">
        <v>8</v>
      </c>
      <c r="F67" s="41"/>
      <c r="G67" s="42">
        <f t="shared" si="3"/>
        <v>406</v>
      </c>
      <c r="H67" s="42"/>
      <c r="I67" s="42"/>
      <c r="J67" s="42"/>
      <c r="K67" s="43" t="s">
        <v>1245</v>
      </c>
      <c r="L67" s="44"/>
      <c r="M67" s="45"/>
      <c r="N67" s="46"/>
      <c r="O67" s="46" t="s">
        <v>886</v>
      </c>
      <c r="P67" s="46">
        <v>8</v>
      </c>
      <c r="Q67" s="46"/>
      <c r="R67" s="47" t="s">
        <v>840</v>
      </c>
      <c r="S67" s="48" t="s">
        <v>170</v>
      </c>
      <c r="T67" s="39" t="s">
        <v>577</v>
      </c>
      <c r="U67" s="49" t="s">
        <v>888</v>
      </c>
      <c r="V67" s="50">
        <v>5</v>
      </c>
      <c r="W67" s="50"/>
      <c r="X67" s="34">
        <f>IF(E67="","",COUNTA(D$9:$D67)-COUNTIFS(D$9:$D67,"",D$9:$D67,"=*"))</f>
        <v>59</v>
      </c>
      <c r="Y67" s="34">
        <f t="shared" si="4"/>
        <v>415</v>
      </c>
      <c r="Z67" s="34">
        <f t="shared" si="5"/>
        <v>9</v>
      </c>
      <c r="AA67" s="34">
        <f t="shared" si="6"/>
        <v>9</v>
      </c>
      <c r="AB67" s="34"/>
      <c r="AC67" s="9">
        <f t="shared" si="2"/>
        <v>1</v>
      </c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s="51" customFormat="1" ht="12.75" customHeight="1">
      <c r="A68" s="38">
        <f t="shared" si="0"/>
        <v>60</v>
      </c>
      <c r="B68" s="39" t="s">
        <v>172</v>
      </c>
      <c r="C68" s="39" t="s">
        <v>173</v>
      </c>
      <c r="D68" s="40" t="s">
        <v>56</v>
      </c>
      <c r="E68" s="41">
        <v>6</v>
      </c>
      <c r="F68" s="41"/>
      <c r="G68" s="42">
        <f t="shared" si="3"/>
        <v>415</v>
      </c>
      <c r="H68" s="42"/>
      <c r="I68" s="42"/>
      <c r="J68" s="42"/>
      <c r="K68" s="43" t="s">
        <v>1245</v>
      </c>
      <c r="L68" s="44" t="s">
        <v>174</v>
      </c>
      <c r="M68" s="45"/>
      <c r="N68" s="46"/>
      <c r="O68" s="46" t="s">
        <v>886</v>
      </c>
      <c r="P68" s="46">
        <v>6</v>
      </c>
      <c r="Q68" s="46"/>
      <c r="R68" s="47"/>
      <c r="S68" s="48"/>
      <c r="T68" s="39"/>
      <c r="U68" s="49"/>
      <c r="V68" s="50"/>
      <c r="W68" s="50"/>
      <c r="X68" s="34">
        <f>IF(E68="","",COUNTA(D$9:$D68)-COUNTIFS(D$9:$D68,"",D$9:$D68,"=*"))</f>
        <v>60</v>
      </c>
      <c r="Y68" s="34">
        <f t="shared" si="4"/>
        <v>422</v>
      </c>
      <c r="Z68" s="34">
        <f t="shared" si="5"/>
        <v>7</v>
      </c>
      <c r="AA68" s="34">
        <f t="shared" si="6"/>
        <v>7</v>
      </c>
      <c r="AB68" s="34"/>
      <c r="AC68" s="9">
        <f t="shared" si="2"/>
        <v>1</v>
      </c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1:40" s="51" customFormat="1" ht="12.75" customHeight="1">
      <c r="A69" s="38">
        <f t="shared" si="0"/>
        <v>61</v>
      </c>
      <c r="B69" s="39" t="s">
        <v>175</v>
      </c>
      <c r="C69" s="39" t="s">
        <v>176</v>
      </c>
      <c r="D69" s="40" t="s">
        <v>56</v>
      </c>
      <c r="E69" s="41">
        <v>6</v>
      </c>
      <c r="F69" s="41"/>
      <c r="G69" s="42">
        <f t="shared" si="3"/>
        <v>422</v>
      </c>
      <c r="H69" s="42"/>
      <c r="I69" s="42"/>
      <c r="J69" s="42"/>
      <c r="K69" s="43" t="s">
        <v>1245</v>
      </c>
      <c r="L69" s="44" t="s">
        <v>174</v>
      </c>
      <c r="M69" s="45"/>
      <c r="N69" s="46"/>
      <c r="O69" s="46" t="s">
        <v>886</v>
      </c>
      <c r="P69" s="46">
        <v>6</v>
      </c>
      <c r="Q69" s="46"/>
      <c r="R69" s="47"/>
      <c r="S69" s="48"/>
      <c r="T69" s="39"/>
      <c r="U69" s="49"/>
      <c r="V69" s="50"/>
      <c r="W69" s="50"/>
      <c r="X69" s="34">
        <f>IF(E69="","",COUNTA(D$9:$D69)-COUNTIFS(D$9:$D69,"",D$9:$D69,"=*"))</f>
        <v>61</v>
      </c>
      <c r="Y69" s="34">
        <f t="shared" si="4"/>
        <v>429</v>
      </c>
      <c r="Z69" s="34">
        <f t="shared" si="5"/>
        <v>7</v>
      </c>
      <c r="AA69" s="34">
        <f t="shared" si="6"/>
        <v>7</v>
      </c>
      <c r="AB69" s="34"/>
      <c r="AC69" s="9">
        <f t="shared" si="2"/>
        <v>1</v>
      </c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1:40" s="51" customFormat="1" ht="12.75" customHeight="1">
      <c r="A70" s="38">
        <f t="shared" si="0"/>
        <v>62</v>
      </c>
      <c r="B70" s="39" t="s">
        <v>177</v>
      </c>
      <c r="C70" s="39" t="s">
        <v>178</v>
      </c>
      <c r="D70" s="40" t="s">
        <v>56</v>
      </c>
      <c r="E70" s="41">
        <v>7</v>
      </c>
      <c r="F70" s="41"/>
      <c r="G70" s="42">
        <f t="shared" si="3"/>
        <v>429</v>
      </c>
      <c r="H70" s="42"/>
      <c r="I70" s="42"/>
      <c r="J70" s="42"/>
      <c r="K70" s="43" t="s">
        <v>1245</v>
      </c>
      <c r="L70" s="44" t="s">
        <v>179</v>
      </c>
      <c r="M70" s="45"/>
      <c r="N70" s="46"/>
      <c r="O70" s="46" t="s">
        <v>886</v>
      </c>
      <c r="P70" s="46">
        <v>7</v>
      </c>
      <c r="Q70" s="46"/>
      <c r="R70" s="47"/>
      <c r="S70" s="48"/>
      <c r="T70" s="39"/>
      <c r="U70" s="49"/>
      <c r="V70" s="50"/>
      <c r="W70" s="50"/>
      <c r="X70" s="34">
        <f>IF(E70="","",COUNTA(D$9:$D70)-COUNTIFS(D$9:$D70,"",D$9:$D70,"=*"))</f>
        <v>62</v>
      </c>
      <c r="Y70" s="34">
        <f t="shared" si="4"/>
        <v>437</v>
      </c>
      <c r="Z70" s="34">
        <f t="shared" si="5"/>
        <v>8</v>
      </c>
      <c r="AA70" s="34">
        <f t="shared" si="6"/>
        <v>8</v>
      </c>
      <c r="AB70" s="34"/>
      <c r="AC70" s="9">
        <f t="shared" si="2"/>
        <v>1</v>
      </c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spans="1:40" s="51" customFormat="1" ht="12.75" customHeight="1">
      <c r="A71" s="38">
        <f t="shared" si="0"/>
        <v>63</v>
      </c>
      <c r="B71" s="39" t="s">
        <v>180</v>
      </c>
      <c r="C71" s="39" t="s">
        <v>181</v>
      </c>
      <c r="D71" s="40" t="s">
        <v>56</v>
      </c>
      <c r="E71" s="41">
        <v>5</v>
      </c>
      <c r="F71" s="41"/>
      <c r="G71" s="42">
        <f t="shared" si="3"/>
        <v>437</v>
      </c>
      <c r="H71" s="42"/>
      <c r="I71" s="42"/>
      <c r="J71" s="42"/>
      <c r="K71" s="43" t="s">
        <v>1245</v>
      </c>
      <c r="L71" s="44" t="s">
        <v>182</v>
      </c>
      <c r="M71" s="45"/>
      <c r="N71" s="46"/>
      <c r="O71" s="46" t="s">
        <v>886</v>
      </c>
      <c r="P71" s="46">
        <v>5</v>
      </c>
      <c r="Q71" s="46"/>
      <c r="R71" s="47"/>
      <c r="S71" s="48"/>
      <c r="T71" s="39"/>
      <c r="U71" s="49"/>
      <c r="V71" s="50"/>
      <c r="W71" s="50"/>
      <c r="X71" s="34">
        <f>IF(E71="","",COUNTA(D$9:$D71)-COUNTIFS(D$9:$D71,"",D$9:$D71,"=*"))</f>
        <v>63</v>
      </c>
      <c r="Y71" s="34">
        <f t="shared" si="4"/>
        <v>443</v>
      </c>
      <c r="Z71" s="34">
        <f t="shared" si="5"/>
        <v>6</v>
      </c>
      <c r="AA71" s="34">
        <f t="shared" si="6"/>
        <v>6</v>
      </c>
      <c r="AB71" s="34"/>
      <c r="AC71" s="9">
        <f t="shared" si="2"/>
        <v>1</v>
      </c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</row>
    <row r="72" spans="1:40" s="51" customFormat="1" ht="12.75" customHeight="1">
      <c r="A72" s="38">
        <f t="shared" si="0"/>
        <v>64</v>
      </c>
      <c r="B72" s="39" t="s">
        <v>183</v>
      </c>
      <c r="C72" s="39" t="s">
        <v>184</v>
      </c>
      <c r="D72" s="40" t="s">
        <v>56</v>
      </c>
      <c r="E72" s="41">
        <v>1</v>
      </c>
      <c r="F72" s="41"/>
      <c r="G72" s="42">
        <f t="shared" si="3"/>
        <v>443</v>
      </c>
      <c r="H72" s="42"/>
      <c r="I72" s="42"/>
      <c r="J72" s="42"/>
      <c r="K72" s="88" t="s">
        <v>1246</v>
      </c>
      <c r="L72" s="44"/>
      <c r="M72" s="45"/>
      <c r="N72" s="46"/>
      <c r="O72" s="46" t="s">
        <v>886</v>
      </c>
      <c r="P72" s="46">
        <v>1</v>
      </c>
      <c r="Q72" s="46"/>
      <c r="R72" s="47" t="s">
        <v>840</v>
      </c>
      <c r="S72" s="48" t="s">
        <v>183</v>
      </c>
      <c r="T72" s="39" t="s">
        <v>578</v>
      </c>
      <c r="U72" s="49" t="s">
        <v>887</v>
      </c>
      <c r="V72" s="50">
        <v>1</v>
      </c>
      <c r="W72" s="50"/>
      <c r="X72" s="34">
        <f>IF(E72="","",COUNTA(D$9:$D72)-COUNTIFS(D$9:$D72,"",D$9:$D72,"=*"))</f>
        <v>64</v>
      </c>
      <c r="Y72" s="34">
        <f t="shared" si="4"/>
        <v>445</v>
      </c>
      <c r="Z72" s="34">
        <f t="shared" si="5"/>
        <v>2</v>
      </c>
      <c r="AA72" s="34">
        <f t="shared" si="6"/>
        <v>2</v>
      </c>
      <c r="AB72" s="34"/>
      <c r="AC72" s="9">
        <f t="shared" si="2"/>
        <v>1</v>
      </c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</row>
    <row r="73" spans="1:40" s="51" customFormat="1" ht="12.75" customHeight="1">
      <c r="A73" s="38">
        <f t="shared" si="0"/>
        <v>65</v>
      </c>
      <c r="B73" s="39" t="s">
        <v>185</v>
      </c>
      <c r="C73" s="39" t="s">
        <v>186</v>
      </c>
      <c r="D73" s="40" t="s">
        <v>56</v>
      </c>
      <c r="E73" s="41">
        <v>12</v>
      </c>
      <c r="F73" s="41"/>
      <c r="G73" s="42">
        <f t="shared" si="3"/>
        <v>445</v>
      </c>
      <c r="H73" s="42"/>
      <c r="I73" s="42"/>
      <c r="J73" s="42"/>
      <c r="K73" s="43" t="s">
        <v>1245</v>
      </c>
      <c r="L73" s="44"/>
      <c r="M73" s="45"/>
      <c r="N73" s="46"/>
      <c r="O73" s="46" t="s">
        <v>886</v>
      </c>
      <c r="P73" s="46">
        <v>12</v>
      </c>
      <c r="Q73" s="46"/>
      <c r="R73" s="47" t="s">
        <v>840</v>
      </c>
      <c r="S73" s="48" t="s">
        <v>185</v>
      </c>
      <c r="T73" s="39" t="s">
        <v>582</v>
      </c>
      <c r="U73" s="49" t="s">
        <v>888</v>
      </c>
      <c r="V73" s="50">
        <v>6</v>
      </c>
      <c r="W73" s="50"/>
      <c r="X73" s="34">
        <f>IF(E73="","",COUNTA(D$9:$D73)-COUNTIFS(D$9:$D73,"",D$9:$D73,"=*"))</f>
        <v>65</v>
      </c>
      <c r="Y73" s="34">
        <f t="shared" si="4"/>
        <v>458</v>
      </c>
      <c r="Z73" s="34">
        <f t="shared" si="5"/>
        <v>13</v>
      </c>
      <c r="AA73" s="34">
        <f t="shared" si="6"/>
        <v>13</v>
      </c>
      <c r="AB73" s="34"/>
      <c r="AC73" s="9">
        <f t="shared" ref="AC73:AC136" si="7">COUNTIF($C$9:$C$420, C73)</f>
        <v>1</v>
      </c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</row>
    <row r="74" spans="1:40" s="51" customFormat="1" ht="12.75" customHeight="1">
      <c r="A74" s="38">
        <f t="shared" si="0"/>
        <v>66</v>
      </c>
      <c r="B74" s="39" t="s">
        <v>187</v>
      </c>
      <c r="C74" s="39" t="s">
        <v>188</v>
      </c>
      <c r="D74" s="40" t="s">
        <v>56</v>
      </c>
      <c r="E74" s="41">
        <v>1</v>
      </c>
      <c r="F74" s="41"/>
      <c r="G74" s="42">
        <f t="shared" si="3"/>
        <v>458</v>
      </c>
      <c r="H74" s="42"/>
      <c r="I74" s="42"/>
      <c r="J74" s="42"/>
      <c r="K74" s="43" t="s">
        <v>1245</v>
      </c>
      <c r="L74" s="44"/>
      <c r="M74" s="45"/>
      <c r="N74" s="46"/>
      <c r="O74" s="46" t="s">
        <v>886</v>
      </c>
      <c r="P74" s="46">
        <v>1</v>
      </c>
      <c r="Q74" s="46"/>
      <c r="R74" s="47" t="s">
        <v>840</v>
      </c>
      <c r="S74" s="48" t="s">
        <v>187</v>
      </c>
      <c r="T74" s="39" t="s">
        <v>585</v>
      </c>
      <c r="U74" s="49" t="s">
        <v>887</v>
      </c>
      <c r="V74" s="50">
        <v>1</v>
      </c>
      <c r="W74" s="50"/>
      <c r="X74" s="34">
        <f>IF(E74="","",COUNTA(D$9:$D74)-COUNTIFS(D$9:$D74,"",D$9:$D74,"=*"))</f>
        <v>66</v>
      </c>
      <c r="Y74" s="34">
        <f t="shared" si="4"/>
        <v>460</v>
      </c>
      <c r="Z74" s="34">
        <f t="shared" si="5"/>
        <v>2</v>
      </c>
      <c r="AA74" s="34">
        <f t="shared" si="6"/>
        <v>2</v>
      </c>
      <c r="AB74" s="34"/>
      <c r="AC74" s="9">
        <f t="shared" si="7"/>
        <v>1</v>
      </c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spans="1:40" s="51" customFormat="1" ht="12.75" customHeight="1">
      <c r="A75" s="38">
        <f t="shared" si="0"/>
        <v>67</v>
      </c>
      <c r="B75" s="39" t="s">
        <v>189</v>
      </c>
      <c r="C75" s="39" t="s">
        <v>190</v>
      </c>
      <c r="D75" s="40" t="s">
        <v>56</v>
      </c>
      <c r="E75" s="41">
        <v>12</v>
      </c>
      <c r="F75" s="41"/>
      <c r="G75" s="42">
        <f t="shared" ref="G75:G138" si="8">IF(E75&lt;&gt;"",Y74, "")</f>
        <v>460</v>
      </c>
      <c r="H75" s="42"/>
      <c r="I75" s="42"/>
      <c r="J75" s="42"/>
      <c r="K75" s="43" t="s">
        <v>1245</v>
      </c>
      <c r="L75" s="44"/>
      <c r="M75" s="45"/>
      <c r="N75" s="46"/>
      <c r="O75" s="46" t="s">
        <v>886</v>
      </c>
      <c r="P75" s="46">
        <v>12</v>
      </c>
      <c r="Q75" s="46"/>
      <c r="R75" s="47" t="s">
        <v>840</v>
      </c>
      <c r="S75" s="48" t="s">
        <v>189</v>
      </c>
      <c r="T75" s="39" t="s">
        <v>586</v>
      </c>
      <c r="U75" s="49" t="s">
        <v>888</v>
      </c>
      <c r="V75" s="50">
        <v>6</v>
      </c>
      <c r="W75" s="50"/>
      <c r="X75" s="34">
        <f>IF(E75="","",COUNTA(D$9:$D75)-COUNTIFS(D$9:$D75,"",D$9:$D75,"=*"))</f>
        <v>67</v>
      </c>
      <c r="Y75" s="34">
        <f t="shared" ref="Y75:Y138" si="9">IF(E75 &lt;&gt;"", IF(D75= "Decimal",Y74+AA75,Y74+Z75), Y74)</f>
        <v>473</v>
      </c>
      <c r="Z75" s="34">
        <f t="shared" ref="Z75:Z138" si="10">IF(E75&lt;&gt;"", E75+1, "")</f>
        <v>13</v>
      </c>
      <c r="AA75" s="34">
        <f t="shared" ref="AA75:AA138" si="11">IF(E75&lt;&gt;"",IF(F75&lt;&gt;"",E75+2,E75+1),"")</f>
        <v>13</v>
      </c>
      <c r="AB75" s="34"/>
      <c r="AC75" s="9">
        <f t="shared" si="7"/>
        <v>1</v>
      </c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s="51" customFormat="1" ht="12.75" customHeight="1">
      <c r="A76" s="38">
        <f t="shared" si="0"/>
        <v>68</v>
      </c>
      <c r="B76" s="39" t="s">
        <v>191</v>
      </c>
      <c r="C76" s="39" t="s">
        <v>192</v>
      </c>
      <c r="D76" s="40" t="s">
        <v>56</v>
      </c>
      <c r="E76" s="41">
        <v>8</v>
      </c>
      <c r="F76" s="41"/>
      <c r="G76" s="42">
        <f t="shared" si="8"/>
        <v>473</v>
      </c>
      <c r="H76" s="42"/>
      <c r="I76" s="42"/>
      <c r="J76" s="42"/>
      <c r="K76" s="43" t="s">
        <v>1245</v>
      </c>
      <c r="L76" s="44"/>
      <c r="M76" s="45"/>
      <c r="N76" s="46"/>
      <c r="O76" s="46" t="s">
        <v>886</v>
      </c>
      <c r="P76" s="46">
        <v>8</v>
      </c>
      <c r="Q76" s="46"/>
      <c r="R76" s="47"/>
      <c r="S76" s="48"/>
      <c r="T76" s="39"/>
      <c r="U76" s="49"/>
      <c r="V76" s="50"/>
      <c r="W76" s="50"/>
      <c r="X76" s="34">
        <f>IF(E76="","",COUNTA(D$9:$D76)-COUNTIFS(D$9:$D76,"",D$9:$D76,"=*"))</f>
        <v>68</v>
      </c>
      <c r="Y76" s="34">
        <f t="shared" si="9"/>
        <v>482</v>
      </c>
      <c r="Z76" s="34">
        <f t="shared" si="10"/>
        <v>9</v>
      </c>
      <c r="AA76" s="34">
        <f t="shared" si="11"/>
        <v>9</v>
      </c>
      <c r="AB76" s="34"/>
      <c r="AC76" s="9">
        <f t="shared" si="7"/>
        <v>1</v>
      </c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</row>
    <row r="77" spans="1:40" s="51" customFormat="1" ht="12.75" customHeight="1">
      <c r="A77" s="38">
        <f t="shared" si="0"/>
        <v>69</v>
      </c>
      <c r="B77" s="39" t="s">
        <v>193</v>
      </c>
      <c r="C77" s="39" t="s">
        <v>194</v>
      </c>
      <c r="D77" s="40" t="s">
        <v>56</v>
      </c>
      <c r="E77" s="41">
        <v>1</v>
      </c>
      <c r="F77" s="41"/>
      <c r="G77" s="42">
        <f t="shared" si="8"/>
        <v>482</v>
      </c>
      <c r="H77" s="42"/>
      <c r="I77" s="42"/>
      <c r="J77" s="42"/>
      <c r="K77" s="43" t="s">
        <v>1246</v>
      </c>
      <c r="L77" s="44"/>
      <c r="M77" s="45"/>
      <c r="N77" s="46"/>
      <c r="O77" s="46" t="s">
        <v>886</v>
      </c>
      <c r="P77" s="46">
        <v>1</v>
      </c>
      <c r="Q77" s="46"/>
      <c r="R77" s="47" t="s">
        <v>840</v>
      </c>
      <c r="S77" s="48" t="s">
        <v>193</v>
      </c>
      <c r="T77" s="39" t="s">
        <v>590</v>
      </c>
      <c r="U77" s="49" t="s">
        <v>887</v>
      </c>
      <c r="V77" s="50">
        <v>1</v>
      </c>
      <c r="W77" s="50"/>
      <c r="X77" s="34">
        <f>IF(E77="","",COUNTA(D$9:$D77)-COUNTIFS(D$9:$D77,"",D$9:$D77,"=*"))</f>
        <v>69</v>
      </c>
      <c r="Y77" s="34">
        <f t="shared" si="9"/>
        <v>484</v>
      </c>
      <c r="Z77" s="34">
        <f t="shared" si="10"/>
        <v>2</v>
      </c>
      <c r="AA77" s="34">
        <f t="shared" si="11"/>
        <v>2</v>
      </c>
      <c r="AB77" s="34"/>
      <c r="AC77" s="9">
        <f t="shared" si="7"/>
        <v>1</v>
      </c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</row>
    <row r="78" spans="1:40" s="51" customFormat="1" ht="12.75" customHeight="1">
      <c r="A78" s="38">
        <f t="shared" si="0"/>
        <v>70</v>
      </c>
      <c r="B78" s="39" t="s">
        <v>195</v>
      </c>
      <c r="C78" s="39" t="s">
        <v>196</v>
      </c>
      <c r="D78" s="40" t="s">
        <v>56</v>
      </c>
      <c r="E78" s="41">
        <v>12</v>
      </c>
      <c r="F78" s="41"/>
      <c r="G78" s="42">
        <f t="shared" si="8"/>
        <v>484</v>
      </c>
      <c r="H78" s="42"/>
      <c r="I78" s="42"/>
      <c r="J78" s="42"/>
      <c r="K78" s="43" t="s">
        <v>1245</v>
      </c>
      <c r="L78" s="44"/>
      <c r="M78" s="45"/>
      <c r="N78" s="46"/>
      <c r="O78" s="46" t="s">
        <v>886</v>
      </c>
      <c r="P78" s="46">
        <v>12</v>
      </c>
      <c r="Q78" s="46"/>
      <c r="R78" s="47" t="s">
        <v>840</v>
      </c>
      <c r="S78" s="48" t="s">
        <v>195</v>
      </c>
      <c r="T78" s="39" t="s">
        <v>591</v>
      </c>
      <c r="U78" s="49" t="s">
        <v>888</v>
      </c>
      <c r="V78" s="50">
        <v>7</v>
      </c>
      <c r="W78" s="50"/>
      <c r="X78" s="34">
        <f>IF(E78="","",COUNTA(D$9:$D78)-COUNTIFS(D$9:$D78,"",D$9:$D78,"=*"))</f>
        <v>70</v>
      </c>
      <c r="Y78" s="34">
        <f t="shared" si="9"/>
        <v>497</v>
      </c>
      <c r="Z78" s="34">
        <f t="shared" si="10"/>
        <v>13</v>
      </c>
      <c r="AA78" s="34">
        <f t="shared" si="11"/>
        <v>13</v>
      </c>
      <c r="AB78" s="34"/>
      <c r="AC78" s="9">
        <f t="shared" si="7"/>
        <v>1</v>
      </c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</row>
    <row r="79" spans="1:40" s="51" customFormat="1" ht="12.75" customHeight="1">
      <c r="A79" s="38">
        <f t="shared" si="0"/>
        <v>71</v>
      </c>
      <c r="B79" s="39" t="s">
        <v>197</v>
      </c>
      <c r="C79" s="39" t="s">
        <v>198</v>
      </c>
      <c r="D79" s="40" t="s">
        <v>56</v>
      </c>
      <c r="E79" s="41">
        <v>1</v>
      </c>
      <c r="F79" s="41"/>
      <c r="G79" s="42">
        <f t="shared" si="8"/>
        <v>497</v>
      </c>
      <c r="H79" s="42"/>
      <c r="I79" s="42"/>
      <c r="J79" s="42"/>
      <c r="K79" s="88" t="s">
        <v>1246</v>
      </c>
      <c r="L79" s="44"/>
      <c r="M79" s="45"/>
      <c r="N79" s="46"/>
      <c r="O79" s="46" t="s">
        <v>886</v>
      </c>
      <c r="P79" s="46">
        <v>1</v>
      </c>
      <c r="Q79" s="46"/>
      <c r="R79" s="47" t="s">
        <v>840</v>
      </c>
      <c r="S79" s="48" t="s">
        <v>197</v>
      </c>
      <c r="T79" s="39" t="s">
        <v>590</v>
      </c>
      <c r="U79" s="49" t="s">
        <v>887</v>
      </c>
      <c r="V79" s="50">
        <v>1</v>
      </c>
      <c r="W79" s="50"/>
      <c r="X79" s="34">
        <f>IF(E79="","",COUNTA(D$9:$D79)-COUNTIFS(D$9:$D79,"",D$9:$D79,"=*"))</f>
        <v>71</v>
      </c>
      <c r="Y79" s="34">
        <f t="shared" si="9"/>
        <v>499</v>
      </c>
      <c r="Z79" s="34">
        <f t="shared" si="10"/>
        <v>2</v>
      </c>
      <c r="AA79" s="34">
        <f t="shared" si="11"/>
        <v>2</v>
      </c>
      <c r="AB79" s="34"/>
      <c r="AC79" s="9">
        <f t="shared" si="7"/>
        <v>1</v>
      </c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</row>
    <row r="80" spans="1:40" s="51" customFormat="1" ht="12.75" customHeight="1">
      <c r="A80" s="38">
        <f t="shared" si="0"/>
        <v>72</v>
      </c>
      <c r="B80" s="39" t="s">
        <v>199</v>
      </c>
      <c r="C80" s="39" t="s">
        <v>200</v>
      </c>
      <c r="D80" s="40" t="s">
        <v>56</v>
      </c>
      <c r="E80" s="41">
        <v>12</v>
      </c>
      <c r="F80" s="41"/>
      <c r="G80" s="42">
        <f t="shared" si="8"/>
        <v>499</v>
      </c>
      <c r="H80" s="42"/>
      <c r="I80" s="42"/>
      <c r="J80" s="42"/>
      <c r="K80" s="43" t="s">
        <v>1245</v>
      </c>
      <c r="L80" s="44"/>
      <c r="M80" s="45"/>
      <c r="N80" s="46"/>
      <c r="O80" s="46" t="s">
        <v>886</v>
      </c>
      <c r="P80" s="46">
        <v>12</v>
      </c>
      <c r="Q80" s="46"/>
      <c r="R80" s="47" t="s">
        <v>840</v>
      </c>
      <c r="S80" s="48" t="s">
        <v>199</v>
      </c>
      <c r="T80" s="39" t="s">
        <v>591</v>
      </c>
      <c r="U80" s="49" t="s">
        <v>888</v>
      </c>
      <c r="V80" s="50">
        <v>7</v>
      </c>
      <c r="W80" s="50"/>
      <c r="X80" s="34">
        <f>IF(E80="","",COUNTA(D$9:$D80)-COUNTIFS(D$9:$D80,"",D$9:$D80,"=*"))</f>
        <v>72</v>
      </c>
      <c r="Y80" s="34">
        <f t="shared" si="9"/>
        <v>512</v>
      </c>
      <c r="Z80" s="34">
        <f t="shared" si="10"/>
        <v>13</v>
      </c>
      <c r="AA80" s="34">
        <f t="shared" si="11"/>
        <v>13</v>
      </c>
      <c r="AB80" s="34"/>
      <c r="AC80" s="9">
        <f t="shared" si="7"/>
        <v>1</v>
      </c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40" s="51" customFormat="1" ht="12.75" customHeight="1">
      <c r="A81" s="38">
        <f t="shared" si="0"/>
        <v>73</v>
      </c>
      <c r="B81" s="39" t="s">
        <v>201</v>
      </c>
      <c r="C81" s="39" t="s">
        <v>202</v>
      </c>
      <c r="D81" s="40" t="s">
        <v>56</v>
      </c>
      <c r="E81" s="41">
        <v>1</v>
      </c>
      <c r="F81" s="41"/>
      <c r="G81" s="42">
        <f t="shared" si="8"/>
        <v>512</v>
      </c>
      <c r="H81" s="42"/>
      <c r="I81" s="42"/>
      <c r="J81" s="42"/>
      <c r="K81" s="43" t="s">
        <v>1246</v>
      </c>
      <c r="L81" s="44"/>
      <c r="M81" s="45"/>
      <c r="N81" s="46"/>
      <c r="O81" s="46" t="s">
        <v>886</v>
      </c>
      <c r="P81" s="46">
        <v>1</v>
      </c>
      <c r="Q81" s="46"/>
      <c r="R81" s="47" t="s">
        <v>840</v>
      </c>
      <c r="S81" s="48" t="s">
        <v>201</v>
      </c>
      <c r="T81" s="39" t="s">
        <v>590</v>
      </c>
      <c r="U81" s="49" t="s">
        <v>887</v>
      </c>
      <c r="V81" s="50">
        <v>1</v>
      </c>
      <c r="W81" s="50"/>
      <c r="X81" s="34">
        <f>IF(E81="","",COUNTA(D$9:$D81)-COUNTIFS(D$9:$D81,"",D$9:$D81,"=*"))</f>
        <v>73</v>
      </c>
      <c r="Y81" s="34">
        <f t="shared" si="9"/>
        <v>514</v>
      </c>
      <c r="Z81" s="34">
        <f t="shared" si="10"/>
        <v>2</v>
      </c>
      <c r="AA81" s="34">
        <f t="shared" si="11"/>
        <v>2</v>
      </c>
      <c r="AB81" s="34"/>
      <c r="AC81" s="9">
        <f t="shared" si="7"/>
        <v>1</v>
      </c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  <row r="82" spans="1:40" s="51" customFormat="1" ht="12.75" customHeight="1">
      <c r="A82" s="38">
        <f t="shared" si="0"/>
        <v>74</v>
      </c>
      <c r="B82" s="39" t="s">
        <v>203</v>
      </c>
      <c r="C82" s="39" t="s">
        <v>204</v>
      </c>
      <c r="D82" s="40" t="s">
        <v>56</v>
      </c>
      <c r="E82" s="41">
        <v>1</v>
      </c>
      <c r="F82" s="41"/>
      <c r="G82" s="42">
        <f t="shared" si="8"/>
        <v>514</v>
      </c>
      <c r="H82" s="42"/>
      <c r="I82" s="42"/>
      <c r="J82" s="42"/>
      <c r="K82" s="43" t="s">
        <v>1246</v>
      </c>
      <c r="L82" s="44"/>
      <c r="M82" s="45"/>
      <c r="N82" s="46"/>
      <c r="O82" s="46" t="s">
        <v>886</v>
      </c>
      <c r="P82" s="46">
        <v>1</v>
      </c>
      <c r="Q82" s="46"/>
      <c r="R82" s="47" t="s">
        <v>840</v>
      </c>
      <c r="S82" s="48" t="s">
        <v>203</v>
      </c>
      <c r="T82" s="39" t="s">
        <v>596</v>
      </c>
      <c r="U82" s="49" t="s">
        <v>887</v>
      </c>
      <c r="V82" s="50">
        <v>1</v>
      </c>
      <c r="W82" s="50"/>
      <c r="X82" s="34">
        <f>IF(E82="","",COUNTA(D$9:$D82)-COUNTIFS(D$9:$D82,"",D$9:$D82,"=*"))</f>
        <v>74</v>
      </c>
      <c r="Y82" s="34">
        <f t="shared" si="9"/>
        <v>516</v>
      </c>
      <c r="Z82" s="34">
        <f t="shared" si="10"/>
        <v>2</v>
      </c>
      <c r="AA82" s="34">
        <f t="shared" si="11"/>
        <v>2</v>
      </c>
      <c r="AB82" s="34"/>
      <c r="AC82" s="9">
        <f t="shared" si="7"/>
        <v>1</v>
      </c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</row>
    <row r="83" spans="1:40" s="51" customFormat="1" ht="12.75" customHeight="1">
      <c r="A83" s="38">
        <f t="shared" si="0"/>
        <v>75</v>
      </c>
      <c r="B83" s="39" t="s">
        <v>205</v>
      </c>
      <c r="C83" s="39" t="s">
        <v>206</v>
      </c>
      <c r="D83" s="40" t="s">
        <v>56</v>
      </c>
      <c r="E83" s="41">
        <v>1</v>
      </c>
      <c r="F83" s="41"/>
      <c r="G83" s="42">
        <f t="shared" si="8"/>
        <v>516</v>
      </c>
      <c r="H83" s="42"/>
      <c r="I83" s="42"/>
      <c r="J83" s="42"/>
      <c r="K83" s="43" t="s">
        <v>1245</v>
      </c>
      <c r="L83" s="44" t="s">
        <v>207</v>
      </c>
      <c r="M83" s="45"/>
      <c r="N83" s="46"/>
      <c r="O83" s="46" t="s">
        <v>886</v>
      </c>
      <c r="P83" s="46">
        <v>1</v>
      </c>
      <c r="Q83" s="46"/>
      <c r="R83" s="47"/>
      <c r="S83" s="48"/>
      <c r="T83" s="39"/>
      <c r="U83" s="49"/>
      <c r="V83" s="50"/>
      <c r="W83" s="50"/>
      <c r="X83" s="34">
        <f>IF(E83="","",COUNTA(D$9:$D83)-COUNTIFS(D$9:$D83,"",D$9:$D83,"=*"))</f>
        <v>75</v>
      </c>
      <c r="Y83" s="34">
        <f t="shared" si="9"/>
        <v>518</v>
      </c>
      <c r="Z83" s="34">
        <f t="shared" si="10"/>
        <v>2</v>
      </c>
      <c r="AA83" s="34">
        <f t="shared" si="11"/>
        <v>2</v>
      </c>
      <c r="AB83" s="34"/>
      <c r="AC83" s="9">
        <f t="shared" si="7"/>
        <v>1</v>
      </c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</row>
    <row r="84" spans="1:40" s="51" customFormat="1" ht="12.75" customHeight="1">
      <c r="A84" s="38">
        <f t="shared" si="0"/>
        <v>76</v>
      </c>
      <c r="B84" s="39" t="s">
        <v>208</v>
      </c>
      <c r="C84" s="39" t="s">
        <v>209</v>
      </c>
      <c r="D84" s="40" t="s">
        <v>56</v>
      </c>
      <c r="E84" s="41">
        <v>4</v>
      </c>
      <c r="F84" s="41"/>
      <c r="G84" s="42">
        <f t="shared" si="8"/>
        <v>518</v>
      </c>
      <c r="H84" s="42"/>
      <c r="I84" s="42"/>
      <c r="J84" s="42"/>
      <c r="K84" s="43" t="s">
        <v>1245</v>
      </c>
      <c r="L84" s="44"/>
      <c r="M84" s="45"/>
      <c r="N84" s="46"/>
      <c r="O84" s="46" t="s">
        <v>886</v>
      </c>
      <c r="P84" s="46">
        <v>4</v>
      </c>
      <c r="Q84" s="46"/>
      <c r="R84" s="47" t="s">
        <v>840</v>
      </c>
      <c r="S84" s="48" t="s">
        <v>208</v>
      </c>
      <c r="T84" s="39" t="s">
        <v>563</v>
      </c>
      <c r="U84" s="49" t="s">
        <v>888</v>
      </c>
      <c r="V84" s="50">
        <v>3</v>
      </c>
      <c r="W84" s="50"/>
      <c r="X84" s="34">
        <f>IF(E84="","",COUNTA(D$9:$D84)-COUNTIFS(D$9:$D84,"",D$9:$D84,"=*"))</f>
        <v>76</v>
      </c>
      <c r="Y84" s="34">
        <f t="shared" si="9"/>
        <v>523</v>
      </c>
      <c r="Z84" s="34">
        <f t="shared" si="10"/>
        <v>5</v>
      </c>
      <c r="AA84" s="34">
        <f t="shared" si="11"/>
        <v>5</v>
      </c>
      <c r="AB84" s="34"/>
      <c r="AC84" s="9">
        <f t="shared" si="7"/>
        <v>1</v>
      </c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</row>
    <row r="85" spans="1:40" s="51" customFormat="1" ht="12.75" customHeight="1">
      <c r="A85" s="38">
        <f t="shared" si="0"/>
        <v>77</v>
      </c>
      <c r="B85" s="39" t="s">
        <v>210</v>
      </c>
      <c r="C85" s="39" t="s">
        <v>211</v>
      </c>
      <c r="D85" s="40" t="s">
        <v>56</v>
      </c>
      <c r="E85" s="41">
        <v>12</v>
      </c>
      <c r="F85" s="41"/>
      <c r="G85" s="42">
        <f t="shared" si="8"/>
        <v>523</v>
      </c>
      <c r="H85" s="42"/>
      <c r="I85" s="42"/>
      <c r="J85" s="42"/>
      <c r="K85" s="43" t="s">
        <v>1245</v>
      </c>
      <c r="L85" s="44"/>
      <c r="M85" s="45"/>
      <c r="N85" s="46"/>
      <c r="O85" s="46" t="s">
        <v>886</v>
      </c>
      <c r="P85" s="46">
        <v>12</v>
      </c>
      <c r="Q85" s="46"/>
      <c r="R85" s="47" t="s">
        <v>840</v>
      </c>
      <c r="S85" s="48" t="s">
        <v>210</v>
      </c>
      <c r="T85" s="39" t="s">
        <v>591</v>
      </c>
      <c r="U85" s="49" t="s">
        <v>888</v>
      </c>
      <c r="V85" s="50">
        <v>7</v>
      </c>
      <c r="W85" s="50"/>
      <c r="X85" s="34">
        <f>IF(E85="","",COUNTA(D$9:$D85)-COUNTIFS(D$9:$D85,"",D$9:$D85,"=*"))</f>
        <v>77</v>
      </c>
      <c r="Y85" s="34">
        <f t="shared" si="9"/>
        <v>536</v>
      </c>
      <c r="Z85" s="34">
        <f t="shared" si="10"/>
        <v>13</v>
      </c>
      <c r="AA85" s="34">
        <f t="shared" si="11"/>
        <v>13</v>
      </c>
      <c r="AB85" s="34"/>
      <c r="AC85" s="9">
        <f t="shared" si="7"/>
        <v>1</v>
      </c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</row>
    <row r="86" spans="1:40" s="51" customFormat="1" ht="12.75" customHeight="1">
      <c r="A86" s="38">
        <f t="shared" si="0"/>
        <v>78</v>
      </c>
      <c r="B86" s="39" t="s">
        <v>212</v>
      </c>
      <c r="C86" s="39" t="s">
        <v>213</v>
      </c>
      <c r="D86" s="40" t="s">
        <v>56</v>
      </c>
      <c r="E86" s="41">
        <v>11</v>
      </c>
      <c r="F86" s="41"/>
      <c r="G86" s="42">
        <f t="shared" si="8"/>
        <v>536</v>
      </c>
      <c r="H86" s="42"/>
      <c r="I86" s="42"/>
      <c r="J86" s="42"/>
      <c r="K86" s="43" t="s">
        <v>1245</v>
      </c>
      <c r="L86" s="44"/>
      <c r="M86" s="45"/>
      <c r="N86" s="46"/>
      <c r="O86" s="46" t="s">
        <v>886</v>
      </c>
      <c r="P86" s="46">
        <v>11</v>
      </c>
      <c r="Q86" s="46"/>
      <c r="R86" s="47"/>
      <c r="S86" s="48"/>
      <c r="T86" s="39"/>
      <c r="U86" s="49"/>
      <c r="V86" s="50"/>
      <c r="W86" s="50"/>
      <c r="X86" s="34">
        <f>IF(E86="","",COUNTA(D$9:$D86)-COUNTIFS(D$9:$D86,"",D$9:$D86,"=*"))</f>
        <v>78</v>
      </c>
      <c r="Y86" s="34">
        <f t="shared" si="9"/>
        <v>548</v>
      </c>
      <c r="Z86" s="34">
        <f t="shared" si="10"/>
        <v>12</v>
      </c>
      <c r="AA86" s="34">
        <f t="shared" si="11"/>
        <v>12</v>
      </c>
      <c r="AB86" s="34"/>
      <c r="AC86" s="9">
        <f t="shared" si="7"/>
        <v>1</v>
      </c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</row>
    <row r="87" spans="1:40" s="51" customFormat="1" ht="12.75" customHeight="1">
      <c r="A87" s="38">
        <f t="shared" si="0"/>
        <v>79</v>
      </c>
      <c r="B87" s="39" t="s">
        <v>214</v>
      </c>
      <c r="C87" s="39" t="s">
        <v>215</v>
      </c>
      <c r="D87" s="40" t="s">
        <v>56</v>
      </c>
      <c r="E87" s="41">
        <v>1</v>
      </c>
      <c r="F87" s="41"/>
      <c r="G87" s="42">
        <f t="shared" si="8"/>
        <v>548</v>
      </c>
      <c r="H87" s="42"/>
      <c r="I87" s="42"/>
      <c r="J87" s="42"/>
      <c r="K87" s="88" t="s">
        <v>1246</v>
      </c>
      <c r="L87" s="44"/>
      <c r="M87" s="45"/>
      <c r="N87" s="46"/>
      <c r="O87" s="46" t="s">
        <v>886</v>
      </c>
      <c r="P87" s="46">
        <v>1</v>
      </c>
      <c r="Q87" s="46"/>
      <c r="R87" s="47" t="s">
        <v>840</v>
      </c>
      <c r="S87" s="48" t="s">
        <v>214</v>
      </c>
      <c r="T87" s="39" t="s">
        <v>599</v>
      </c>
      <c r="U87" s="49" t="s">
        <v>887</v>
      </c>
      <c r="V87" s="50">
        <v>1</v>
      </c>
      <c r="W87" s="50"/>
      <c r="X87" s="34">
        <f>IF(E87="","",COUNTA(D$9:$D87)-COUNTIFS(D$9:$D87,"",D$9:$D87,"=*"))</f>
        <v>79</v>
      </c>
      <c r="Y87" s="34">
        <f t="shared" si="9"/>
        <v>550</v>
      </c>
      <c r="Z87" s="34">
        <f t="shared" si="10"/>
        <v>2</v>
      </c>
      <c r="AA87" s="34">
        <f t="shared" si="11"/>
        <v>2</v>
      </c>
      <c r="AB87" s="34"/>
      <c r="AC87" s="9">
        <f t="shared" si="7"/>
        <v>1</v>
      </c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</row>
    <row r="88" spans="1:40" s="51" customFormat="1" ht="12.75" customHeight="1">
      <c r="A88" s="38">
        <f t="shared" si="0"/>
        <v>80</v>
      </c>
      <c r="B88" s="39" t="s">
        <v>216</v>
      </c>
      <c r="C88" s="39" t="s">
        <v>217</v>
      </c>
      <c r="D88" s="40" t="s">
        <v>56</v>
      </c>
      <c r="E88" s="41">
        <v>16</v>
      </c>
      <c r="F88" s="41"/>
      <c r="G88" s="42">
        <f t="shared" si="8"/>
        <v>550</v>
      </c>
      <c r="H88" s="42"/>
      <c r="I88" s="42"/>
      <c r="J88" s="42"/>
      <c r="K88" s="43" t="s">
        <v>1245</v>
      </c>
      <c r="L88" s="44"/>
      <c r="M88" s="45"/>
      <c r="N88" s="46"/>
      <c r="O88" s="46" t="s">
        <v>886</v>
      </c>
      <c r="P88" s="46">
        <v>16</v>
      </c>
      <c r="Q88" s="46"/>
      <c r="R88" s="47" t="s">
        <v>840</v>
      </c>
      <c r="S88" s="48" t="s">
        <v>216</v>
      </c>
      <c r="T88" s="39" t="s">
        <v>600</v>
      </c>
      <c r="U88" s="49" t="s">
        <v>886</v>
      </c>
      <c r="V88" s="50">
        <v>13</v>
      </c>
      <c r="W88" s="50"/>
      <c r="X88" s="34">
        <f>IF(E88="","",COUNTA(D$9:$D88)-COUNTIFS(D$9:$D88,"",D$9:$D88,"=*"))</f>
        <v>80</v>
      </c>
      <c r="Y88" s="34">
        <f t="shared" si="9"/>
        <v>567</v>
      </c>
      <c r="Z88" s="34">
        <f t="shared" si="10"/>
        <v>17</v>
      </c>
      <c r="AA88" s="34">
        <f t="shared" si="11"/>
        <v>17</v>
      </c>
      <c r="AB88" s="34"/>
      <c r="AC88" s="9">
        <f t="shared" si="7"/>
        <v>1</v>
      </c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</row>
    <row r="89" spans="1:40" s="51" customFormat="1" ht="12.75" customHeight="1">
      <c r="A89" s="38">
        <f t="shared" si="0"/>
        <v>81</v>
      </c>
      <c r="B89" s="39" t="s">
        <v>218</v>
      </c>
      <c r="C89" s="39" t="s">
        <v>219</v>
      </c>
      <c r="D89" s="40" t="s">
        <v>56</v>
      </c>
      <c r="E89" s="41">
        <v>15</v>
      </c>
      <c r="F89" s="41"/>
      <c r="G89" s="42">
        <f t="shared" si="8"/>
        <v>567</v>
      </c>
      <c r="H89" s="42"/>
      <c r="I89" s="42"/>
      <c r="J89" s="42"/>
      <c r="K89" s="43" t="s">
        <v>1245</v>
      </c>
      <c r="L89" s="44"/>
      <c r="M89" s="45"/>
      <c r="N89" s="46"/>
      <c r="O89" s="46" t="s">
        <v>886</v>
      </c>
      <c r="P89" s="46">
        <v>15</v>
      </c>
      <c r="Q89" s="46"/>
      <c r="R89" s="47"/>
      <c r="S89" s="48"/>
      <c r="T89" s="39"/>
      <c r="U89" s="49"/>
      <c r="V89" s="50"/>
      <c r="W89" s="50"/>
      <c r="X89" s="34">
        <f>IF(E89="","",COUNTA(D$9:$D89)-COUNTIFS(D$9:$D89,"",D$9:$D89,"=*"))</f>
        <v>81</v>
      </c>
      <c r="Y89" s="34">
        <f t="shared" si="9"/>
        <v>583</v>
      </c>
      <c r="Z89" s="34">
        <f t="shared" si="10"/>
        <v>16</v>
      </c>
      <c r="AA89" s="34">
        <f t="shared" si="11"/>
        <v>16</v>
      </c>
      <c r="AB89" s="34"/>
      <c r="AC89" s="9">
        <f t="shared" si="7"/>
        <v>1</v>
      </c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</row>
    <row r="90" spans="1:40" s="51" customFormat="1" ht="12.75" customHeight="1">
      <c r="A90" s="38">
        <f t="shared" si="0"/>
        <v>82</v>
      </c>
      <c r="B90" s="39" t="s">
        <v>220</v>
      </c>
      <c r="C90" s="39" t="s">
        <v>221</v>
      </c>
      <c r="D90" s="40" t="s">
        <v>88</v>
      </c>
      <c r="E90" s="41">
        <v>9</v>
      </c>
      <c r="F90" s="41">
        <v>0</v>
      </c>
      <c r="G90" s="42">
        <f t="shared" si="8"/>
        <v>583</v>
      </c>
      <c r="H90" s="42"/>
      <c r="I90" s="42"/>
      <c r="J90" s="42"/>
      <c r="K90" s="43">
        <v>0</v>
      </c>
      <c r="L90" s="44"/>
      <c r="M90" s="45"/>
      <c r="N90" s="46"/>
      <c r="O90" s="46" t="s">
        <v>887</v>
      </c>
      <c r="P90" s="46">
        <v>9</v>
      </c>
      <c r="Q90" s="46"/>
      <c r="R90" s="47" t="s">
        <v>840</v>
      </c>
      <c r="S90" s="48" t="s">
        <v>220</v>
      </c>
      <c r="T90" s="39" t="s">
        <v>604</v>
      </c>
      <c r="U90" s="49" t="s">
        <v>888</v>
      </c>
      <c r="V90" s="50">
        <v>3</v>
      </c>
      <c r="W90" s="50"/>
      <c r="X90" s="34">
        <f>IF(E90="","",COUNTA(D$9:$D90)-COUNTIFS(D$9:$D90,"",D$9:$D90,"=*"))</f>
        <v>82</v>
      </c>
      <c r="Y90" s="34">
        <f t="shared" si="9"/>
        <v>594</v>
      </c>
      <c r="Z90" s="34">
        <f t="shared" si="10"/>
        <v>10</v>
      </c>
      <c r="AA90" s="34">
        <f t="shared" si="11"/>
        <v>11</v>
      </c>
      <c r="AB90" s="34"/>
      <c r="AC90" s="9">
        <f t="shared" si="7"/>
        <v>1</v>
      </c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</row>
    <row r="91" spans="1:40" s="51" customFormat="1" ht="12.75" customHeight="1">
      <c r="A91" s="38">
        <f t="shared" si="0"/>
        <v>83</v>
      </c>
      <c r="B91" s="39" t="s">
        <v>222</v>
      </c>
      <c r="C91" s="39" t="s">
        <v>223</v>
      </c>
      <c r="D91" s="40" t="s">
        <v>88</v>
      </c>
      <c r="E91" s="41">
        <v>9</v>
      </c>
      <c r="F91" s="41">
        <v>0</v>
      </c>
      <c r="G91" s="42">
        <f t="shared" si="8"/>
        <v>594</v>
      </c>
      <c r="H91" s="42"/>
      <c r="I91" s="42"/>
      <c r="J91" s="42"/>
      <c r="K91" s="43">
        <v>0</v>
      </c>
      <c r="L91" s="44"/>
      <c r="M91" s="45"/>
      <c r="N91" s="46"/>
      <c r="O91" s="46" t="s">
        <v>887</v>
      </c>
      <c r="P91" s="46">
        <v>9</v>
      </c>
      <c r="Q91" s="46"/>
      <c r="R91" s="47" t="s">
        <v>840</v>
      </c>
      <c r="S91" s="48" t="s">
        <v>222</v>
      </c>
      <c r="T91" s="39" t="s">
        <v>605</v>
      </c>
      <c r="U91" s="49" t="s">
        <v>888</v>
      </c>
      <c r="V91" s="50">
        <v>3</v>
      </c>
      <c r="W91" s="50"/>
      <c r="X91" s="34">
        <f>IF(E91="","",COUNTA(D$9:$D91)-COUNTIFS(D$9:$D91,"",D$9:$D91,"=*"))</f>
        <v>83</v>
      </c>
      <c r="Y91" s="34">
        <f t="shared" si="9"/>
        <v>605</v>
      </c>
      <c r="Z91" s="34">
        <f t="shared" si="10"/>
        <v>10</v>
      </c>
      <c r="AA91" s="34">
        <f t="shared" si="11"/>
        <v>11</v>
      </c>
      <c r="AB91" s="34"/>
      <c r="AC91" s="9">
        <f t="shared" si="7"/>
        <v>1</v>
      </c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</row>
    <row r="92" spans="1:40" s="51" customFormat="1" ht="12.75" customHeight="1">
      <c r="A92" s="38">
        <f t="shared" si="0"/>
        <v>84</v>
      </c>
      <c r="B92" s="39" t="s">
        <v>224</v>
      </c>
      <c r="C92" s="39" t="s">
        <v>225</v>
      </c>
      <c r="D92" s="40" t="s">
        <v>88</v>
      </c>
      <c r="E92" s="41">
        <v>9</v>
      </c>
      <c r="F92" s="41">
        <v>0</v>
      </c>
      <c r="G92" s="42">
        <f t="shared" si="8"/>
        <v>605</v>
      </c>
      <c r="H92" s="42"/>
      <c r="I92" s="42"/>
      <c r="J92" s="42"/>
      <c r="K92" s="43">
        <v>0</v>
      </c>
      <c r="L92" s="44"/>
      <c r="M92" s="45"/>
      <c r="N92" s="46"/>
      <c r="O92" s="46" t="s">
        <v>887</v>
      </c>
      <c r="P92" s="46">
        <v>9</v>
      </c>
      <c r="Q92" s="46"/>
      <c r="R92" s="47" t="s">
        <v>840</v>
      </c>
      <c r="S92" s="48" t="s">
        <v>224</v>
      </c>
      <c r="T92" s="39" t="s">
        <v>606</v>
      </c>
      <c r="U92" s="49" t="s">
        <v>888</v>
      </c>
      <c r="V92" s="50">
        <v>3</v>
      </c>
      <c r="W92" s="50"/>
      <c r="X92" s="34">
        <f>IF(E92="","",COUNTA(D$9:$D92)-COUNTIFS(D$9:$D92,"",D$9:$D92,"=*"))</f>
        <v>84</v>
      </c>
      <c r="Y92" s="34">
        <f t="shared" si="9"/>
        <v>616</v>
      </c>
      <c r="Z92" s="34">
        <f t="shared" si="10"/>
        <v>10</v>
      </c>
      <c r="AA92" s="34">
        <f t="shared" si="11"/>
        <v>11</v>
      </c>
      <c r="AB92" s="34"/>
      <c r="AC92" s="9">
        <f t="shared" si="7"/>
        <v>1</v>
      </c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</row>
    <row r="93" spans="1:40" s="51" customFormat="1" ht="12.75" customHeight="1">
      <c r="A93" s="38">
        <f t="shared" si="0"/>
        <v>85</v>
      </c>
      <c r="B93" s="39" t="s">
        <v>226</v>
      </c>
      <c r="C93" s="39" t="s">
        <v>227</v>
      </c>
      <c r="D93" s="40" t="s">
        <v>88</v>
      </c>
      <c r="E93" s="41">
        <v>9</v>
      </c>
      <c r="F93" s="41">
        <v>0</v>
      </c>
      <c r="G93" s="42">
        <f t="shared" si="8"/>
        <v>616</v>
      </c>
      <c r="H93" s="42"/>
      <c r="I93" s="42"/>
      <c r="J93" s="42"/>
      <c r="K93" s="43">
        <v>0</v>
      </c>
      <c r="L93" s="44"/>
      <c r="M93" s="45"/>
      <c r="N93" s="46"/>
      <c r="O93" s="46" t="s">
        <v>887</v>
      </c>
      <c r="P93" s="46">
        <v>9</v>
      </c>
      <c r="Q93" s="46"/>
      <c r="R93" s="47" t="s">
        <v>840</v>
      </c>
      <c r="S93" s="48" t="s">
        <v>226</v>
      </c>
      <c r="T93" s="39" t="s">
        <v>608</v>
      </c>
      <c r="U93" s="49" t="s">
        <v>888</v>
      </c>
      <c r="V93" s="50">
        <v>3</v>
      </c>
      <c r="W93" s="50"/>
      <c r="X93" s="34">
        <f>IF(E93="","",COUNTA(D$9:$D93)-COUNTIFS(D$9:$D93,"",D$9:$D93,"=*"))</f>
        <v>85</v>
      </c>
      <c r="Y93" s="34">
        <f t="shared" si="9"/>
        <v>627</v>
      </c>
      <c r="Z93" s="34">
        <f t="shared" si="10"/>
        <v>10</v>
      </c>
      <c r="AA93" s="34">
        <f t="shared" si="11"/>
        <v>11</v>
      </c>
      <c r="AB93" s="34"/>
      <c r="AC93" s="9">
        <f t="shared" si="7"/>
        <v>1</v>
      </c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</row>
    <row r="94" spans="1:40" s="51" customFormat="1" ht="12.75" customHeight="1">
      <c r="A94" s="38">
        <f t="shared" si="0"/>
        <v>86</v>
      </c>
      <c r="B94" s="39" t="s">
        <v>228</v>
      </c>
      <c r="C94" s="39" t="s">
        <v>229</v>
      </c>
      <c r="D94" s="40" t="s">
        <v>88</v>
      </c>
      <c r="E94" s="41">
        <v>9</v>
      </c>
      <c r="F94" s="41">
        <v>0</v>
      </c>
      <c r="G94" s="42">
        <f t="shared" si="8"/>
        <v>627</v>
      </c>
      <c r="H94" s="42"/>
      <c r="I94" s="42"/>
      <c r="J94" s="42"/>
      <c r="K94" s="43">
        <v>0</v>
      </c>
      <c r="L94" s="44"/>
      <c r="M94" s="45"/>
      <c r="N94" s="46"/>
      <c r="O94" s="46" t="s">
        <v>887</v>
      </c>
      <c r="P94" s="46">
        <v>9</v>
      </c>
      <c r="Q94" s="46"/>
      <c r="R94" s="47" t="s">
        <v>840</v>
      </c>
      <c r="S94" s="48" t="s">
        <v>228</v>
      </c>
      <c r="T94" s="39" t="s">
        <v>609</v>
      </c>
      <c r="U94" s="49" t="s">
        <v>888</v>
      </c>
      <c r="V94" s="50">
        <v>3</v>
      </c>
      <c r="W94" s="50"/>
      <c r="X94" s="34">
        <f>IF(E94="","",COUNTA(D$9:$D94)-COUNTIFS(D$9:$D94,"",D$9:$D94,"=*"))</f>
        <v>86</v>
      </c>
      <c r="Y94" s="34">
        <f t="shared" si="9"/>
        <v>638</v>
      </c>
      <c r="Z94" s="34">
        <f t="shared" si="10"/>
        <v>10</v>
      </c>
      <c r="AA94" s="34">
        <f t="shared" si="11"/>
        <v>11</v>
      </c>
      <c r="AB94" s="34"/>
      <c r="AC94" s="9">
        <f t="shared" si="7"/>
        <v>1</v>
      </c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</row>
    <row r="95" spans="1:40" s="51" customFormat="1" ht="12.75" customHeight="1">
      <c r="A95" s="38">
        <f t="shared" si="0"/>
        <v>87</v>
      </c>
      <c r="B95" s="39" t="s">
        <v>230</v>
      </c>
      <c r="C95" s="39" t="s">
        <v>231</v>
      </c>
      <c r="D95" s="40" t="s">
        <v>88</v>
      </c>
      <c r="E95" s="41">
        <v>9</v>
      </c>
      <c r="F95" s="41">
        <v>0</v>
      </c>
      <c r="G95" s="42">
        <f t="shared" si="8"/>
        <v>638</v>
      </c>
      <c r="H95" s="42"/>
      <c r="I95" s="42"/>
      <c r="J95" s="42"/>
      <c r="K95" s="43">
        <v>0</v>
      </c>
      <c r="L95" s="44"/>
      <c r="M95" s="45"/>
      <c r="N95" s="46"/>
      <c r="O95" s="46" t="s">
        <v>887</v>
      </c>
      <c r="P95" s="46">
        <v>9</v>
      </c>
      <c r="Q95" s="46"/>
      <c r="R95" s="47" t="s">
        <v>840</v>
      </c>
      <c r="S95" s="48" t="s">
        <v>230</v>
      </c>
      <c r="T95" s="39" t="s">
        <v>610</v>
      </c>
      <c r="U95" s="49" t="s">
        <v>888</v>
      </c>
      <c r="V95" s="50">
        <v>3</v>
      </c>
      <c r="W95" s="50"/>
      <c r="X95" s="34">
        <f>IF(E95="","",COUNTA(D$9:$D95)-COUNTIFS(D$9:$D95,"",D$9:$D95,"=*"))</f>
        <v>87</v>
      </c>
      <c r="Y95" s="34">
        <f t="shared" si="9"/>
        <v>649</v>
      </c>
      <c r="Z95" s="34">
        <f t="shared" si="10"/>
        <v>10</v>
      </c>
      <c r="AA95" s="34">
        <f t="shared" si="11"/>
        <v>11</v>
      </c>
      <c r="AB95" s="34"/>
      <c r="AC95" s="9">
        <f t="shared" si="7"/>
        <v>1</v>
      </c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</row>
    <row r="96" spans="1:40" s="51" customFormat="1" ht="12.75" customHeight="1">
      <c r="A96" s="38">
        <f t="shared" si="0"/>
        <v>88</v>
      </c>
      <c r="B96" s="39" t="s">
        <v>909</v>
      </c>
      <c r="C96" s="39" t="s">
        <v>910</v>
      </c>
      <c r="D96" s="40" t="s">
        <v>56</v>
      </c>
      <c r="E96" s="41">
        <v>1</v>
      </c>
      <c r="F96" s="41"/>
      <c r="G96" s="42">
        <f t="shared" si="8"/>
        <v>649</v>
      </c>
      <c r="H96" s="42"/>
      <c r="I96" s="42"/>
      <c r="J96" s="42"/>
      <c r="K96" s="88" t="s">
        <v>1246</v>
      </c>
      <c r="L96" s="44" t="s">
        <v>68</v>
      </c>
      <c r="M96" s="45"/>
      <c r="N96" s="46"/>
      <c r="O96" s="46" t="s">
        <v>886</v>
      </c>
      <c r="P96" s="46">
        <v>1</v>
      </c>
      <c r="Q96" s="46"/>
      <c r="R96" s="47"/>
      <c r="S96" s="48"/>
      <c r="T96" s="39"/>
      <c r="U96" s="49"/>
      <c r="V96" s="50"/>
      <c r="W96" s="50"/>
      <c r="X96" s="34">
        <f>IF(E96="","",COUNTA(D$9:$D96)-COUNTIFS(D$9:$D96,"",D$9:$D96,"=*"))</f>
        <v>88</v>
      </c>
      <c r="Y96" s="34">
        <f t="shared" si="9"/>
        <v>651</v>
      </c>
      <c r="Z96" s="34">
        <f t="shared" si="10"/>
        <v>2</v>
      </c>
      <c r="AA96" s="34">
        <f t="shared" si="11"/>
        <v>2</v>
      </c>
      <c r="AB96" s="34"/>
      <c r="AC96" s="9">
        <f t="shared" si="7"/>
        <v>1</v>
      </c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</row>
    <row r="97" spans="1:40" s="51" customFormat="1" ht="12.75" customHeight="1">
      <c r="A97" s="38">
        <f t="shared" si="0"/>
        <v>89</v>
      </c>
      <c r="B97" s="39" t="s">
        <v>232</v>
      </c>
      <c r="C97" s="39" t="s">
        <v>233</v>
      </c>
      <c r="D97" s="40" t="s">
        <v>88</v>
      </c>
      <c r="E97" s="41">
        <v>9</v>
      </c>
      <c r="F97" s="41">
        <v>0</v>
      </c>
      <c r="G97" s="42">
        <f t="shared" si="8"/>
        <v>651</v>
      </c>
      <c r="H97" s="42"/>
      <c r="I97" s="42"/>
      <c r="J97" s="42"/>
      <c r="K97" s="43">
        <v>0</v>
      </c>
      <c r="L97" s="44" t="s">
        <v>234</v>
      </c>
      <c r="M97" s="45"/>
      <c r="N97" s="46"/>
      <c r="O97" s="46" t="s">
        <v>887</v>
      </c>
      <c r="P97" s="46">
        <v>9</v>
      </c>
      <c r="Q97" s="46"/>
      <c r="R97" s="47" t="s">
        <v>840</v>
      </c>
      <c r="S97" s="48" t="s">
        <v>232</v>
      </c>
      <c r="T97" s="39" t="s">
        <v>611</v>
      </c>
      <c r="U97" s="49" t="s">
        <v>888</v>
      </c>
      <c r="V97" s="50">
        <v>3</v>
      </c>
      <c r="W97" s="50"/>
      <c r="X97" s="34">
        <f>IF(E97="","",COUNTA(D$9:$D97)-COUNTIFS(D$9:$D97,"",D$9:$D97,"=*"))</f>
        <v>89</v>
      </c>
      <c r="Y97" s="34">
        <f t="shared" si="9"/>
        <v>662</v>
      </c>
      <c r="Z97" s="34">
        <f t="shared" si="10"/>
        <v>10</v>
      </c>
      <c r="AA97" s="34">
        <f t="shared" si="11"/>
        <v>11</v>
      </c>
      <c r="AB97" s="34"/>
      <c r="AC97" s="9">
        <f t="shared" si="7"/>
        <v>1</v>
      </c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</row>
    <row r="98" spans="1:40" s="51" customFormat="1" ht="12.75" customHeight="1">
      <c r="A98" s="38">
        <f t="shared" si="0"/>
        <v>90</v>
      </c>
      <c r="B98" s="39" t="s">
        <v>235</v>
      </c>
      <c r="C98" s="39" t="s">
        <v>236</v>
      </c>
      <c r="D98" s="40" t="s">
        <v>88</v>
      </c>
      <c r="E98" s="41">
        <v>9</v>
      </c>
      <c r="F98" s="41">
        <v>0</v>
      </c>
      <c r="G98" s="42">
        <f t="shared" si="8"/>
        <v>662</v>
      </c>
      <c r="H98" s="42"/>
      <c r="I98" s="42"/>
      <c r="J98" s="42"/>
      <c r="K98" s="43">
        <v>0</v>
      </c>
      <c r="L98" s="44"/>
      <c r="M98" s="45"/>
      <c r="N98" s="46"/>
      <c r="O98" s="46" t="s">
        <v>887</v>
      </c>
      <c r="P98" s="46">
        <v>9</v>
      </c>
      <c r="Q98" s="46"/>
      <c r="R98" s="47" t="s">
        <v>840</v>
      </c>
      <c r="S98" s="48" t="s">
        <v>235</v>
      </c>
      <c r="T98" s="39" t="s">
        <v>612</v>
      </c>
      <c r="U98" s="49" t="s">
        <v>888</v>
      </c>
      <c r="V98" s="50">
        <v>4</v>
      </c>
      <c r="W98" s="50"/>
      <c r="X98" s="34">
        <f>IF(E98="","",COUNTA(D$9:$D98)-COUNTIFS(D$9:$D98,"",D$9:$D98,"=*"))</f>
        <v>90</v>
      </c>
      <c r="Y98" s="34">
        <f t="shared" si="9"/>
        <v>673</v>
      </c>
      <c r="Z98" s="34">
        <f t="shared" si="10"/>
        <v>10</v>
      </c>
      <c r="AA98" s="34">
        <f t="shared" si="11"/>
        <v>11</v>
      </c>
      <c r="AB98" s="34"/>
      <c r="AC98" s="9">
        <f t="shared" si="7"/>
        <v>1</v>
      </c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</row>
    <row r="99" spans="1:40" s="51" customFormat="1" ht="12.75" customHeight="1">
      <c r="A99" s="38">
        <f t="shared" si="0"/>
        <v>91</v>
      </c>
      <c r="B99" s="39" t="s">
        <v>237</v>
      </c>
      <c r="C99" s="39" t="s">
        <v>238</v>
      </c>
      <c r="D99" s="40" t="s">
        <v>56</v>
      </c>
      <c r="E99" s="41">
        <v>1</v>
      </c>
      <c r="F99" s="41"/>
      <c r="G99" s="42">
        <f t="shared" si="8"/>
        <v>673</v>
      </c>
      <c r="H99" s="42"/>
      <c r="I99" s="42"/>
      <c r="J99" s="42"/>
      <c r="K99" s="43" t="s">
        <v>1245</v>
      </c>
      <c r="L99" s="44" t="s">
        <v>68</v>
      </c>
      <c r="M99" s="45"/>
      <c r="N99" s="46"/>
      <c r="O99" s="46" t="s">
        <v>886</v>
      </c>
      <c r="P99" s="46">
        <v>1</v>
      </c>
      <c r="Q99" s="46"/>
      <c r="R99" s="47"/>
      <c r="S99" s="48"/>
      <c r="T99" s="39"/>
      <c r="U99" s="49"/>
      <c r="V99" s="50"/>
      <c r="W99" s="50"/>
      <c r="X99" s="34">
        <f>IF(E99="","",COUNTA(D$9:$D99)-COUNTIFS(D$9:$D99,"",D$9:$D99,"=*"))</f>
        <v>91</v>
      </c>
      <c r="Y99" s="34">
        <f t="shared" si="9"/>
        <v>675</v>
      </c>
      <c r="Z99" s="34">
        <f t="shared" si="10"/>
        <v>2</v>
      </c>
      <c r="AA99" s="34">
        <f t="shared" si="11"/>
        <v>2</v>
      </c>
      <c r="AB99" s="34"/>
      <c r="AC99" s="9">
        <f t="shared" si="7"/>
        <v>1</v>
      </c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</row>
    <row r="100" spans="1:40" s="51" customFormat="1" ht="12.75" customHeight="1">
      <c r="A100" s="38">
        <f t="shared" si="0"/>
        <v>92</v>
      </c>
      <c r="B100" s="39" t="s">
        <v>239</v>
      </c>
      <c r="C100" s="39" t="s">
        <v>240</v>
      </c>
      <c r="D100" s="40" t="s">
        <v>88</v>
      </c>
      <c r="E100" s="41">
        <v>9</v>
      </c>
      <c r="F100" s="41">
        <v>0</v>
      </c>
      <c r="G100" s="42">
        <f t="shared" si="8"/>
        <v>675</v>
      </c>
      <c r="H100" s="42"/>
      <c r="I100" s="42"/>
      <c r="J100" s="42"/>
      <c r="K100" s="43">
        <v>0</v>
      </c>
      <c r="L100" s="44"/>
      <c r="M100" s="45"/>
      <c r="N100" s="46"/>
      <c r="O100" s="46" t="s">
        <v>887</v>
      </c>
      <c r="P100" s="46">
        <v>9</v>
      </c>
      <c r="Q100" s="46"/>
      <c r="R100" s="47" t="s">
        <v>840</v>
      </c>
      <c r="S100" s="48" t="s">
        <v>239</v>
      </c>
      <c r="T100" s="39" t="s">
        <v>613</v>
      </c>
      <c r="U100" s="49" t="s">
        <v>888</v>
      </c>
      <c r="V100" s="50">
        <v>3</v>
      </c>
      <c r="W100" s="50"/>
      <c r="X100" s="34">
        <f>IF(E100="","",COUNTA(D$9:$D100)-COUNTIFS(D$9:$D100,"",D$9:$D100,"=*"))</f>
        <v>92</v>
      </c>
      <c r="Y100" s="34">
        <f t="shared" si="9"/>
        <v>686</v>
      </c>
      <c r="Z100" s="34">
        <f t="shared" si="10"/>
        <v>10</v>
      </c>
      <c r="AA100" s="34">
        <f t="shared" si="11"/>
        <v>11</v>
      </c>
      <c r="AB100" s="34"/>
      <c r="AC100" s="9">
        <f t="shared" si="7"/>
        <v>1</v>
      </c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</row>
    <row r="101" spans="1:40" s="51" customFormat="1" ht="12.75" customHeight="1">
      <c r="A101" s="38">
        <f t="shared" si="0"/>
        <v>93</v>
      </c>
      <c r="B101" s="39" t="s">
        <v>241</v>
      </c>
      <c r="C101" s="39" t="s">
        <v>242</v>
      </c>
      <c r="D101" s="40" t="s">
        <v>88</v>
      </c>
      <c r="E101" s="41">
        <v>9</v>
      </c>
      <c r="F101" s="41">
        <v>0</v>
      </c>
      <c r="G101" s="42">
        <f t="shared" si="8"/>
        <v>686</v>
      </c>
      <c r="H101" s="42"/>
      <c r="I101" s="42"/>
      <c r="J101" s="42"/>
      <c r="K101" s="43">
        <v>0</v>
      </c>
      <c r="L101" s="44"/>
      <c r="M101" s="45"/>
      <c r="N101" s="46"/>
      <c r="O101" s="46" t="s">
        <v>887</v>
      </c>
      <c r="P101" s="46">
        <v>9</v>
      </c>
      <c r="Q101" s="46"/>
      <c r="R101" s="47" t="s">
        <v>840</v>
      </c>
      <c r="S101" s="48" t="s">
        <v>241</v>
      </c>
      <c r="T101" s="39" t="s">
        <v>614</v>
      </c>
      <c r="U101" s="49" t="s">
        <v>888</v>
      </c>
      <c r="V101" s="50">
        <v>4</v>
      </c>
      <c r="W101" s="50"/>
      <c r="X101" s="34">
        <f>IF(E101="","",COUNTA(D$9:$D101)-COUNTIFS(D$9:$D101,"",D$9:$D101,"=*"))</f>
        <v>93</v>
      </c>
      <c r="Y101" s="34">
        <f t="shared" si="9"/>
        <v>697</v>
      </c>
      <c r="Z101" s="34">
        <f t="shared" si="10"/>
        <v>10</v>
      </c>
      <c r="AA101" s="34">
        <f t="shared" si="11"/>
        <v>11</v>
      </c>
      <c r="AB101" s="34"/>
      <c r="AC101" s="9">
        <f t="shared" si="7"/>
        <v>1</v>
      </c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</row>
    <row r="102" spans="1:40" s="51" customFormat="1" ht="12.75" customHeight="1">
      <c r="A102" s="38">
        <f t="shared" si="0"/>
        <v>94</v>
      </c>
      <c r="B102" s="39" t="s">
        <v>243</v>
      </c>
      <c r="C102" s="39" t="s">
        <v>244</v>
      </c>
      <c r="D102" s="40" t="s">
        <v>88</v>
      </c>
      <c r="E102" s="41">
        <v>9</v>
      </c>
      <c r="F102" s="41">
        <v>0</v>
      </c>
      <c r="G102" s="42">
        <f t="shared" si="8"/>
        <v>697</v>
      </c>
      <c r="H102" s="42"/>
      <c r="I102" s="42"/>
      <c r="J102" s="42"/>
      <c r="K102" s="43">
        <v>0</v>
      </c>
      <c r="L102" s="44"/>
      <c r="M102" s="45"/>
      <c r="N102" s="46"/>
      <c r="O102" s="46" t="s">
        <v>887</v>
      </c>
      <c r="P102" s="46">
        <v>9</v>
      </c>
      <c r="Q102" s="46"/>
      <c r="R102" s="47" t="s">
        <v>840</v>
      </c>
      <c r="S102" s="48" t="s">
        <v>243</v>
      </c>
      <c r="T102" s="39" t="s">
        <v>615</v>
      </c>
      <c r="U102" s="49" t="s">
        <v>888</v>
      </c>
      <c r="V102" s="50">
        <v>4</v>
      </c>
      <c r="W102" s="50"/>
      <c r="X102" s="34">
        <f>IF(E102="","",COUNTA(D$9:$D102)-COUNTIFS(D$9:$D102,"",D$9:$D102,"=*"))</f>
        <v>94</v>
      </c>
      <c r="Y102" s="34">
        <f t="shared" si="9"/>
        <v>708</v>
      </c>
      <c r="Z102" s="34">
        <f t="shared" si="10"/>
        <v>10</v>
      </c>
      <c r="AA102" s="34">
        <f t="shared" si="11"/>
        <v>11</v>
      </c>
      <c r="AB102" s="34"/>
      <c r="AC102" s="9">
        <f t="shared" si="7"/>
        <v>1</v>
      </c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</row>
    <row r="103" spans="1:40" s="51" customFormat="1" ht="12.75" customHeight="1">
      <c r="A103" s="38">
        <f t="shared" si="0"/>
        <v>95</v>
      </c>
      <c r="B103" s="39" t="s">
        <v>245</v>
      </c>
      <c r="C103" s="39" t="s">
        <v>246</v>
      </c>
      <c r="D103" s="40" t="s">
        <v>88</v>
      </c>
      <c r="E103" s="41">
        <v>9</v>
      </c>
      <c r="F103" s="41">
        <v>0</v>
      </c>
      <c r="G103" s="42">
        <f t="shared" si="8"/>
        <v>708</v>
      </c>
      <c r="H103" s="42"/>
      <c r="I103" s="42"/>
      <c r="J103" s="42"/>
      <c r="K103" s="43">
        <v>0</v>
      </c>
      <c r="L103" s="44"/>
      <c r="M103" s="45"/>
      <c r="N103" s="46"/>
      <c r="O103" s="46" t="s">
        <v>887</v>
      </c>
      <c r="P103" s="46">
        <v>9</v>
      </c>
      <c r="Q103" s="46"/>
      <c r="R103" s="47" t="s">
        <v>840</v>
      </c>
      <c r="S103" s="48" t="s">
        <v>245</v>
      </c>
      <c r="T103" s="39" t="s">
        <v>616</v>
      </c>
      <c r="U103" s="49" t="s">
        <v>888</v>
      </c>
      <c r="V103" s="50">
        <v>4</v>
      </c>
      <c r="W103" s="50"/>
      <c r="X103" s="34">
        <f>IF(E103="","",COUNTA(D$9:$D103)-COUNTIFS(D$9:$D103,"",D$9:$D103,"=*"))</f>
        <v>95</v>
      </c>
      <c r="Y103" s="34">
        <f t="shared" si="9"/>
        <v>719</v>
      </c>
      <c r="Z103" s="34">
        <f t="shared" si="10"/>
        <v>10</v>
      </c>
      <c r="AA103" s="34">
        <f t="shared" si="11"/>
        <v>11</v>
      </c>
      <c r="AB103" s="34"/>
      <c r="AC103" s="9">
        <f t="shared" si="7"/>
        <v>1</v>
      </c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</row>
    <row r="104" spans="1:40" s="51" customFormat="1" ht="12.75" customHeight="1">
      <c r="A104" s="38">
        <f t="shared" si="0"/>
        <v>96</v>
      </c>
      <c r="B104" s="39" t="s">
        <v>617</v>
      </c>
      <c r="C104" s="39" t="s">
        <v>906</v>
      </c>
      <c r="D104" s="40" t="s">
        <v>88</v>
      </c>
      <c r="E104" s="41">
        <v>9</v>
      </c>
      <c r="F104" s="41">
        <v>0</v>
      </c>
      <c r="G104" s="42">
        <f t="shared" si="8"/>
        <v>719</v>
      </c>
      <c r="H104" s="42"/>
      <c r="I104" s="42"/>
      <c r="J104" s="42"/>
      <c r="K104" s="43">
        <v>0</v>
      </c>
      <c r="L104" s="44"/>
      <c r="M104" s="45"/>
      <c r="N104" s="46"/>
      <c r="O104" s="46" t="s">
        <v>887</v>
      </c>
      <c r="P104" s="46">
        <v>9</v>
      </c>
      <c r="Q104" s="46"/>
      <c r="R104" s="47" t="s">
        <v>840</v>
      </c>
      <c r="S104" s="48" t="s">
        <v>617</v>
      </c>
      <c r="T104" s="39" t="s">
        <v>618</v>
      </c>
      <c r="U104" s="49" t="s">
        <v>888</v>
      </c>
      <c r="V104" s="50">
        <v>3</v>
      </c>
      <c r="W104" s="50"/>
      <c r="X104" s="34">
        <f>IF(E104="","",COUNTA(D$9:$D104)-COUNTIFS(D$9:$D104,"",D$9:$D104,"=*"))</f>
        <v>96</v>
      </c>
      <c r="Y104" s="34">
        <f t="shared" si="9"/>
        <v>730</v>
      </c>
      <c r="Z104" s="34">
        <f t="shared" si="10"/>
        <v>10</v>
      </c>
      <c r="AA104" s="34">
        <f t="shared" si="11"/>
        <v>11</v>
      </c>
      <c r="AB104" s="34"/>
      <c r="AC104" s="9">
        <f t="shared" si="7"/>
        <v>1</v>
      </c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</row>
    <row r="105" spans="1:40" s="51" customFormat="1" ht="12.75" customHeight="1">
      <c r="A105" s="38">
        <f t="shared" si="0"/>
        <v>97</v>
      </c>
      <c r="B105" s="39" t="s">
        <v>247</v>
      </c>
      <c r="C105" s="39" t="s">
        <v>248</v>
      </c>
      <c r="D105" s="40" t="s">
        <v>56</v>
      </c>
      <c r="E105" s="41">
        <v>1</v>
      </c>
      <c r="F105" s="41"/>
      <c r="G105" s="42">
        <f t="shared" si="8"/>
        <v>730</v>
      </c>
      <c r="H105" s="42"/>
      <c r="I105" s="42"/>
      <c r="J105" s="42"/>
      <c r="K105" s="43" t="s">
        <v>1246</v>
      </c>
      <c r="L105" s="44"/>
      <c r="M105" s="45"/>
      <c r="N105" s="46"/>
      <c r="O105" s="46" t="s">
        <v>886</v>
      </c>
      <c r="P105" s="46">
        <v>1</v>
      </c>
      <c r="Q105" s="46"/>
      <c r="R105" s="47" t="s">
        <v>840</v>
      </c>
      <c r="S105" s="48" t="s">
        <v>247</v>
      </c>
      <c r="T105" s="39" t="s">
        <v>519</v>
      </c>
      <c r="U105" s="49" t="s">
        <v>887</v>
      </c>
      <c r="V105" s="50">
        <v>1</v>
      </c>
      <c r="W105" s="50"/>
      <c r="X105" s="34">
        <f>IF(E105="","",COUNTA(D$9:$D105)-COUNTIFS(D$9:$D105,"",D$9:$D105,"=*"))</f>
        <v>97</v>
      </c>
      <c r="Y105" s="34">
        <f t="shared" si="9"/>
        <v>732</v>
      </c>
      <c r="Z105" s="34">
        <f t="shared" si="10"/>
        <v>2</v>
      </c>
      <c r="AA105" s="34">
        <f t="shared" si="11"/>
        <v>2</v>
      </c>
      <c r="AB105" s="34"/>
      <c r="AC105" s="9">
        <f t="shared" si="7"/>
        <v>1</v>
      </c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</row>
    <row r="106" spans="1:40" s="51" customFormat="1" ht="12.75" customHeight="1">
      <c r="A106" s="38">
        <f t="shared" si="0"/>
        <v>98</v>
      </c>
      <c r="B106" s="39" t="s">
        <v>249</v>
      </c>
      <c r="C106" s="39" t="s">
        <v>250</v>
      </c>
      <c r="D106" s="40" t="s">
        <v>88</v>
      </c>
      <c r="E106" s="41">
        <v>9</v>
      </c>
      <c r="F106" s="41">
        <v>0</v>
      </c>
      <c r="G106" s="42">
        <f t="shared" si="8"/>
        <v>732</v>
      </c>
      <c r="H106" s="42"/>
      <c r="I106" s="42"/>
      <c r="J106" s="42"/>
      <c r="K106" s="43">
        <v>0</v>
      </c>
      <c r="L106" s="44"/>
      <c r="M106" s="45"/>
      <c r="N106" s="46"/>
      <c r="O106" s="46" t="s">
        <v>887</v>
      </c>
      <c r="P106" s="46">
        <v>9</v>
      </c>
      <c r="Q106" s="46"/>
      <c r="R106" s="47" t="s">
        <v>840</v>
      </c>
      <c r="S106" s="48" t="s">
        <v>249</v>
      </c>
      <c r="T106" s="39" t="s">
        <v>533</v>
      </c>
      <c r="U106" s="49" t="s">
        <v>888</v>
      </c>
      <c r="V106" s="50">
        <v>3</v>
      </c>
      <c r="W106" s="50"/>
      <c r="X106" s="34">
        <f>IF(E106="","",COUNTA(D$9:$D106)-COUNTIFS(D$9:$D106,"",D$9:$D106,"=*"))</f>
        <v>98</v>
      </c>
      <c r="Y106" s="34">
        <f t="shared" si="9"/>
        <v>743</v>
      </c>
      <c r="Z106" s="34">
        <f t="shared" si="10"/>
        <v>10</v>
      </c>
      <c r="AA106" s="34">
        <f t="shared" si="11"/>
        <v>11</v>
      </c>
      <c r="AB106" s="34"/>
      <c r="AC106" s="9">
        <f t="shared" si="7"/>
        <v>1</v>
      </c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</row>
    <row r="107" spans="1:40" s="51" customFormat="1" ht="12.75" customHeight="1">
      <c r="A107" s="38">
        <f t="shared" si="0"/>
        <v>99</v>
      </c>
      <c r="B107" s="39" t="s">
        <v>251</v>
      </c>
      <c r="C107" s="39" t="s">
        <v>252</v>
      </c>
      <c r="D107" s="40" t="s">
        <v>56</v>
      </c>
      <c r="E107" s="41">
        <v>1</v>
      </c>
      <c r="F107" s="41"/>
      <c r="G107" s="42">
        <f t="shared" si="8"/>
        <v>743</v>
      </c>
      <c r="H107" s="42"/>
      <c r="I107" s="42"/>
      <c r="J107" s="42"/>
      <c r="K107" s="43" t="s">
        <v>1246</v>
      </c>
      <c r="L107" s="44"/>
      <c r="M107" s="45"/>
      <c r="N107" s="46"/>
      <c r="O107" s="46" t="s">
        <v>886</v>
      </c>
      <c r="P107" s="46">
        <v>1</v>
      </c>
      <c r="Q107" s="46"/>
      <c r="R107" s="47" t="s">
        <v>840</v>
      </c>
      <c r="S107" s="48" t="s">
        <v>251</v>
      </c>
      <c r="T107" s="39" t="s">
        <v>519</v>
      </c>
      <c r="U107" s="49" t="s">
        <v>887</v>
      </c>
      <c r="V107" s="50">
        <v>1</v>
      </c>
      <c r="W107" s="50"/>
      <c r="X107" s="34">
        <f>IF(E107="","",COUNTA(D$9:$D107)-COUNTIFS(D$9:$D107,"",D$9:$D107,"=*"))</f>
        <v>99</v>
      </c>
      <c r="Y107" s="34">
        <f t="shared" si="9"/>
        <v>745</v>
      </c>
      <c r="Z107" s="34">
        <f t="shared" si="10"/>
        <v>2</v>
      </c>
      <c r="AA107" s="34">
        <f t="shared" si="11"/>
        <v>2</v>
      </c>
      <c r="AB107" s="34"/>
      <c r="AC107" s="9">
        <f t="shared" si="7"/>
        <v>1</v>
      </c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</row>
    <row r="108" spans="1:40" s="51" customFormat="1" ht="12.75" customHeight="1">
      <c r="A108" s="38">
        <f t="shared" si="0"/>
        <v>100</v>
      </c>
      <c r="B108" s="39" t="s">
        <v>253</v>
      </c>
      <c r="C108" s="39" t="s">
        <v>254</v>
      </c>
      <c r="D108" s="40" t="s">
        <v>88</v>
      </c>
      <c r="E108" s="41">
        <v>9</v>
      </c>
      <c r="F108" s="41">
        <v>0</v>
      </c>
      <c r="G108" s="42">
        <f t="shared" si="8"/>
        <v>745</v>
      </c>
      <c r="H108" s="42"/>
      <c r="I108" s="42"/>
      <c r="J108" s="42"/>
      <c r="K108" s="43">
        <v>0</v>
      </c>
      <c r="L108" s="44"/>
      <c r="M108" s="45"/>
      <c r="N108" s="46"/>
      <c r="O108" s="46" t="s">
        <v>887</v>
      </c>
      <c r="P108" s="46">
        <v>9</v>
      </c>
      <c r="Q108" s="46"/>
      <c r="R108" s="47" t="s">
        <v>840</v>
      </c>
      <c r="S108" s="48" t="s">
        <v>253</v>
      </c>
      <c r="T108" s="39" t="s">
        <v>533</v>
      </c>
      <c r="U108" s="49" t="s">
        <v>888</v>
      </c>
      <c r="V108" s="50">
        <v>4</v>
      </c>
      <c r="W108" s="50"/>
      <c r="X108" s="34">
        <f>IF(E108="","",COUNTA(D$9:$D108)-COUNTIFS(D$9:$D108,"",D$9:$D108,"=*"))</f>
        <v>100</v>
      </c>
      <c r="Y108" s="34">
        <f t="shared" si="9"/>
        <v>756</v>
      </c>
      <c r="Z108" s="34">
        <f t="shared" si="10"/>
        <v>10</v>
      </c>
      <c r="AA108" s="34">
        <f t="shared" si="11"/>
        <v>11</v>
      </c>
      <c r="AB108" s="34"/>
      <c r="AC108" s="9">
        <f t="shared" si="7"/>
        <v>1</v>
      </c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</row>
    <row r="109" spans="1:40" s="51" customFormat="1" ht="12.75" customHeight="1">
      <c r="A109" s="38">
        <f t="shared" si="0"/>
        <v>101</v>
      </c>
      <c r="B109" s="39" t="s">
        <v>255</v>
      </c>
      <c r="C109" s="39" t="s">
        <v>256</v>
      </c>
      <c r="D109" s="40" t="s">
        <v>88</v>
      </c>
      <c r="E109" s="41">
        <v>3</v>
      </c>
      <c r="F109" s="41">
        <v>0</v>
      </c>
      <c r="G109" s="42">
        <f t="shared" si="8"/>
        <v>756</v>
      </c>
      <c r="H109" s="42"/>
      <c r="I109" s="42"/>
      <c r="J109" s="42"/>
      <c r="K109" s="43">
        <v>0</v>
      </c>
      <c r="L109" s="44" t="s">
        <v>257</v>
      </c>
      <c r="M109" s="45"/>
      <c r="N109" s="46"/>
      <c r="O109" s="46" t="s">
        <v>887</v>
      </c>
      <c r="P109" s="46">
        <v>3</v>
      </c>
      <c r="Q109" s="46"/>
      <c r="R109" s="47" t="s">
        <v>840</v>
      </c>
      <c r="S109" s="48" t="s">
        <v>255</v>
      </c>
      <c r="T109" s="39" t="s">
        <v>610</v>
      </c>
      <c r="U109" s="49" t="s">
        <v>888</v>
      </c>
      <c r="V109" s="50">
        <v>2</v>
      </c>
      <c r="W109" s="50"/>
      <c r="X109" s="34">
        <f>IF(E109="","",COUNTA(D$9:$D109)-COUNTIFS(D$9:$D109,"",D$9:$D109,"=*"))</f>
        <v>101</v>
      </c>
      <c r="Y109" s="34">
        <f t="shared" si="9"/>
        <v>761</v>
      </c>
      <c r="Z109" s="34">
        <f t="shared" si="10"/>
        <v>4</v>
      </c>
      <c r="AA109" s="34">
        <f t="shared" si="11"/>
        <v>5</v>
      </c>
      <c r="AB109" s="34"/>
      <c r="AC109" s="9">
        <f t="shared" si="7"/>
        <v>1</v>
      </c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</row>
    <row r="110" spans="1:40" s="51" customFormat="1" ht="12.75" customHeight="1">
      <c r="A110" s="38">
        <f t="shared" si="0"/>
        <v>102</v>
      </c>
      <c r="B110" s="39" t="s">
        <v>258</v>
      </c>
      <c r="C110" s="39" t="s">
        <v>259</v>
      </c>
      <c r="D110" s="40" t="s">
        <v>88</v>
      </c>
      <c r="E110" s="41">
        <v>5</v>
      </c>
      <c r="F110" s="41">
        <v>0</v>
      </c>
      <c r="G110" s="42">
        <f t="shared" si="8"/>
        <v>761</v>
      </c>
      <c r="H110" s="42"/>
      <c r="I110" s="42"/>
      <c r="J110" s="42"/>
      <c r="K110" s="43">
        <v>0</v>
      </c>
      <c r="L110" s="44"/>
      <c r="M110" s="45"/>
      <c r="N110" s="46"/>
      <c r="O110" s="46" t="s">
        <v>887</v>
      </c>
      <c r="P110" s="46">
        <v>5</v>
      </c>
      <c r="Q110" s="46"/>
      <c r="R110" s="47" t="s">
        <v>840</v>
      </c>
      <c r="S110" s="48" t="s">
        <v>258</v>
      </c>
      <c r="T110" s="39" t="s">
        <v>627</v>
      </c>
      <c r="U110" s="49" t="s">
        <v>888</v>
      </c>
      <c r="V110" s="50">
        <v>3</v>
      </c>
      <c r="W110" s="50"/>
      <c r="X110" s="34">
        <f>IF(E110="","",COUNTA(D$9:$D110)-COUNTIFS(D$9:$D110,"",D$9:$D110,"=*"))</f>
        <v>102</v>
      </c>
      <c r="Y110" s="34">
        <f t="shared" si="9"/>
        <v>768</v>
      </c>
      <c r="Z110" s="34">
        <f t="shared" si="10"/>
        <v>6</v>
      </c>
      <c r="AA110" s="34">
        <f t="shared" si="11"/>
        <v>7</v>
      </c>
      <c r="AB110" s="34"/>
      <c r="AC110" s="9">
        <f t="shared" si="7"/>
        <v>1</v>
      </c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</row>
    <row r="111" spans="1:40" s="51" customFormat="1" ht="12.75" customHeight="1">
      <c r="A111" s="38">
        <f t="shared" si="0"/>
        <v>103</v>
      </c>
      <c r="B111" s="39" t="s">
        <v>260</v>
      </c>
      <c r="C111" s="39" t="s">
        <v>261</v>
      </c>
      <c r="D111" s="40" t="s">
        <v>88</v>
      </c>
      <c r="E111" s="41">
        <v>5</v>
      </c>
      <c r="F111" s="41">
        <v>0</v>
      </c>
      <c r="G111" s="42">
        <f t="shared" si="8"/>
        <v>768</v>
      </c>
      <c r="H111" s="42"/>
      <c r="I111" s="42"/>
      <c r="J111" s="42"/>
      <c r="K111" s="43">
        <v>0</v>
      </c>
      <c r="L111" s="44" t="s">
        <v>262</v>
      </c>
      <c r="M111" s="45"/>
      <c r="N111" s="46"/>
      <c r="O111" s="46" t="s">
        <v>887</v>
      </c>
      <c r="P111" s="46">
        <v>5</v>
      </c>
      <c r="Q111" s="46"/>
      <c r="R111" s="47" t="s">
        <v>840</v>
      </c>
      <c r="S111" s="48" t="s">
        <v>260</v>
      </c>
      <c r="T111" s="39" t="s">
        <v>628</v>
      </c>
      <c r="U111" s="49" t="s">
        <v>888</v>
      </c>
      <c r="V111" s="50">
        <v>3</v>
      </c>
      <c r="W111" s="50"/>
      <c r="X111" s="34">
        <f>IF(E111="","",COUNTA(D$9:$D111)-COUNTIFS(D$9:$D111,"",D$9:$D111,"=*"))</f>
        <v>103</v>
      </c>
      <c r="Y111" s="34">
        <f t="shared" si="9"/>
        <v>775</v>
      </c>
      <c r="Z111" s="34">
        <f t="shared" si="10"/>
        <v>6</v>
      </c>
      <c r="AA111" s="34">
        <f t="shared" si="11"/>
        <v>7</v>
      </c>
      <c r="AB111" s="34"/>
      <c r="AC111" s="9">
        <f t="shared" si="7"/>
        <v>1</v>
      </c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</row>
    <row r="112" spans="1:40" s="51" customFormat="1" ht="12.75" customHeight="1">
      <c r="A112" s="38">
        <f t="shared" si="0"/>
        <v>104</v>
      </c>
      <c r="B112" s="39" t="s">
        <v>263</v>
      </c>
      <c r="C112" s="39" t="s">
        <v>264</v>
      </c>
      <c r="D112" s="40" t="s">
        <v>56</v>
      </c>
      <c r="E112" s="41">
        <v>10</v>
      </c>
      <c r="F112" s="41"/>
      <c r="G112" s="42">
        <f t="shared" si="8"/>
        <v>775</v>
      </c>
      <c r="H112" s="42"/>
      <c r="I112" s="42"/>
      <c r="J112" s="42"/>
      <c r="K112" s="43" t="s">
        <v>1245</v>
      </c>
      <c r="L112" s="44"/>
      <c r="M112" s="45"/>
      <c r="N112" s="46"/>
      <c r="O112" s="46" t="s">
        <v>886</v>
      </c>
      <c r="P112" s="46">
        <v>10</v>
      </c>
      <c r="Q112" s="46"/>
      <c r="R112" s="47" t="s">
        <v>840</v>
      </c>
      <c r="S112" s="48" t="s">
        <v>263</v>
      </c>
      <c r="T112" s="39" t="s">
        <v>631</v>
      </c>
      <c r="U112" s="49" t="s">
        <v>886</v>
      </c>
      <c r="V112" s="50">
        <v>10</v>
      </c>
      <c r="W112" s="50"/>
      <c r="X112" s="34">
        <f>IF(E112="","",COUNTA(D$9:$D112)-COUNTIFS(D$9:$D112,"",D$9:$D112,"=*"))</f>
        <v>104</v>
      </c>
      <c r="Y112" s="34">
        <f t="shared" si="9"/>
        <v>786</v>
      </c>
      <c r="Z112" s="34">
        <f t="shared" si="10"/>
        <v>11</v>
      </c>
      <c r="AA112" s="34">
        <f t="shared" si="11"/>
        <v>11</v>
      </c>
      <c r="AB112" s="34"/>
      <c r="AC112" s="9">
        <f t="shared" si="7"/>
        <v>1</v>
      </c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</row>
    <row r="113" spans="1:40" s="51" customFormat="1" ht="12.75" customHeight="1">
      <c r="A113" s="38">
        <f t="shared" si="0"/>
        <v>105</v>
      </c>
      <c r="B113" s="39" t="s">
        <v>265</v>
      </c>
      <c r="C113" s="39" t="s">
        <v>266</v>
      </c>
      <c r="D113" s="40" t="s">
        <v>56</v>
      </c>
      <c r="E113" s="41">
        <v>10</v>
      </c>
      <c r="F113" s="41"/>
      <c r="G113" s="42">
        <f t="shared" si="8"/>
        <v>786</v>
      </c>
      <c r="H113" s="42"/>
      <c r="I113" s="42"/>
      <c r="J113" s="42"/>
      <c r="K113" s="43" t="s">
        <v>1245</v>
      </c>
      <c r="L113" s="44"/>
      <c r="M113" s="45"/>
      <c r="N113" s="46"/>
      <c r="O113" s="46" t="s">
        <v>886</v>
      </c>
      <c r="P113" s="46">
        <v>10</v>
      </c>
      <c r="Q113" s="46"/>
      <c r="R113" s="47" t="s">
        <v>840</v>
      </c>
      <c r="S113" s="48" t="s">
        <v>265</v>
      </c>
      <c r="T113" s="39" t="s">
        <v>632</v>
      </c>
      <c r="U113" s="49" t="s">
        <v>886</v>
      </c>
      <c r="V113" s="50">
        <v>10</v>
      </c>
      <c r="W113" s="50"/>
      <c r="X113" s="34">
        <f>IF(E113="","",COUNTA(D$9:$D113)-COUNTIFS(D$9:$D113,"",D$9:$D113,"=*"))</f>
        <v>105</v>
      </c>
      <c r="Y113" s="34">
        <f t="shared" si="9"/>
        <v>797</v>
      </c>
      <c r="Z113" s="34">
        <f t="shared" si="10"/>
        <v>11</v>
      </c>
      <c r="AA113" s="34">
        <f t="shared" si="11"/>
        <v>11</v>
      </c>
      <c r="AB113" s="34"/>
      <c r="AC113" s="9">
        <f t="shared" si="7"/>
        <v>1</v>
      </c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</row>
    <row r="114" spans="1:40" s="51" customFormat="1" ht="12.75" customHeight="1">
      <c r="A114" s="38">
        <f t="shared" si="0"/>
        <v>106</v>
      </c>
      <c r="B114" s="39" t="s">
        <v>1265</v>
      </c>
      <c r="C114" s="39" t="s">
        <v>1262</v>
      </c>
      <c r="D114" s="40" t="s">
        <v>56</v>
      </c>
      <c r="E114" s="41">
        <v>40</v>
      </c>
      <c r="F114" s="41"/>
      <c r="G114" s="42">
        <f t="shared" si="8"/>
        <v>797</v>
      </c>
      <c r="H114" s="42"/>
      <c r="I114" s="42"/>
      <c r="J114" s="42"/>
      <c r="K114" s="43" t="s">
        <v>1245</v>
      </c>
      <c r="L114" s="44"/>
      <c r="M114" s="45"/>
      <c r="N114" s="46"/>
      <c r="O114" s="46" t="s">
        <v>886</v>
      </c>
      <c r="P114" s="46">
        <v>80</v>
      </c>
      <c r="Q114" s="46"/>
      <c r="R114" s="47"/>
      <c r="S114" s="48"/>
      <c r="T114" s="39"/>
      <c r="U114" s="49"/>
      <c r="V114" s="50"/>
      <c r="W114" s="50"/>
      <c r="X114" s="34">
        <f>IF(E114="","",COUNTA(D$9:$D114)-COUNTIFS(D$9:$D114,"",D$9:$D114,"=*"))</f>
        <v>106</v>
      </c>
      <c r="Y114" s="34">
        <f t="shared" si="9"/>
        <v>838</v>
      </c>
      <c r="Z114" s="34">
        <f t="shared" si="10"/>
        <v>41</v>
      </c>
      <c r="AA114" s="34">
        <f t="shared" si="11"/>
        <v>41</v>
      </c>
      <c r="AB114" s="34"/>
      <c r="AC114" s="9">
        <f t="shared" si="7"/>
        <v>1</v>
      </c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</row>
    <row r="115" spans="1:40" s="51" customFormat="1" ht="12.75" customHeight="1">
      <c r="A115" s="38">
        <f t="shared" si="0"/>
        <v>107</v>
      </c>
      <c r="B115" s="39" t="s">
        <v>267</v>
      </c>
      <c r="C115" s="39" t="s">
        <v>268</v>
      </c>
      <c r="D115" s="40" t="s">
        <v>56</v>
      </c>
      <c r="E115" s="41">
        <v>14</v>
      </c>
      <c r="F115" s="41"/>
      <c r="G115" s="42">
        <f t="shared" si="8"/>
        <v>838</v>
      </c>
      <c r="H115" s="42"/>
      <c r="I115" s="42"/>
      <c r="J115" s="42"/>
      <c r="K115" s="43" t="s">
        <v>1245</v>
      </c>
      <c r="L115" s="44" t="s">
        <v>83</v>
      </c>
      <c r="M115" s="45"/>
      <c r="N115" s="46"/>
      <c r="O115" s="46" t="s">
        <v>886</v>
      </c>
      <c r="P115" s="46">
        <v>14</v>
      </c>
      <c r="Q115" s="46"/>
      <c r="R115" s="47" t="s">
        <v>840</v>
      </c>
      <c r="S115" s="48" t="s">
        <v>267</v>
      </c>
      <c r="T115" s="39" t="s">
        <v>528</v>
      </c>
      <c r="U115" s="49" t="s">
        <v>886</v>
      </c>
      <c r="V115" s="50">
        <v>14</v>
      </c>
      <c r="W115" s="50"/>
      <c r="X115" s="34">
        <f>IF(E115="","",COUNTA(D$9:$D115)-COUNTIFS(D$9:$D115,"",D$9:$D115,"=*"))</f>
        <v>107</v>
      </c>
      <c r="Y115" s="34">
        <f t="shared" si="9"/>
        <v>853</v>
      </c>
      <c r="Z115" s="34">
        <f t="shared" si="10"/>
        <v>15</v>
      </c>
      <c r="AA115" s="34">
        <f t="shared" si="11"/>
        <v>15</v>
      </c>
      <c r="AB115" s="34"/>
      <c r="AC115" s="9">
        <f t="shared" si="7"/>
        <v>1</v>
      </c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</row>
    <row r="116" spans="1:40" s="51" customFormat="1" ht="12.75" customHeight="1">
      <c r="A116" s="38">
        <f t="shared" si="0"/>
        <v>108</v>
      </c>
      <c r="B116" s="39" t="s">
        <v>269</v>
      </c>
      <c r="C116" s="39" t="s">
        <v>270</v>
      </c>
      <c r="D116" s="40" t="s">
        <v>88</v>
      </c>
      <c r="E116" s="41">
        <v>3</v>
      </c>
      <c r="F116" s="41">
        <v>0</v>
      </c>
      <c r="G116" s="42">
        <f t="shared" si="8"/>
        <v>853</v>
      </c>
      <c r="H116" s="42"/>
      <c r="I116" s="42"/>
      <c r="J116" s="42"/>
      <c r="K116" s="43">
        <v>0</v>
      </c>
      <c r="L116" s="44"/>
      <c r="M116" s="45"/>
      <c r="N116" s="46"/>
      <c r="O116" s="46" t="s">
        <v>887</v>
      </c>
      <c r="P116" s="46">
        <v>3</v>
      </c>
      <c r="Q116" s="46"/>
      <c r="R116" s="47" t="s">
        <v>840</v>
      </c>
      <c r="S116" s="48" t="s">
        <v>269</v>
      </c>
      <c r="T116" s="39" t="s">
        <v>640</v>
      </c>
      <c r="U116" s="49" t="s">
        <v>888</v>
      </c>
      <c r="V116" s="50">
        <v>2</v>
      </c>
      <c r="W116" s="50"/>
      <c r="X116" s="34">
        <f>IF(E116="","",COUNTA(D$9:$D116)-COUNTIFS(D$9:$D116,"",D$9:$D116,"=*"))</f>
        <v>108</v>
      </c>
      <c r="Y116" s="34">
        <f t="shared" si="9"/>
        <v>858</v>
      </c>
      <c r="Z116" s="34">
        <f t="shared" si="10"/>
        <v>4</v>
      </c>
      <c r="AA116" s="34">
        <f t="shared" si="11"/>
        <v>5</v>
      </c>
      <c r="AB116" s="34"/>
      <c r="AC116" s="9">
        <f t="shared" si="7"/>
        <v>1</v>
      </c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</row>
    <row r="117" spans="1:40" s="51" customFormat="1" ht="12.75" customHeight="1">
      <c r="A117" s="38">
        <f t="shared" si="0"/>
        <v>109</v>
      </c>
      <c r="B117" s="39" t="s">
        <v>271</v>
      </c>
      <c r="C117" s="39" t="s">
        <v>272</v>
      </c>
      <c r="D117" s="40" t="s">
        <v>88</v>
      </c>
      <c r="E117" s="41">
        <v>3</v>
      </c>
      <c r="F117" s="41">
        <v>0</v>
      </c>
      <c r="G117" s="42">
        <f t="shared" si="8"/>
        <v>858</v>
      </c>
      <c r="H117" s="42"/>
      <c r="I117" s="42"/>
      <c r="J117" s="42"/>
      <c r="K117" s="43">
        <v>0</v>
      </c>
      <c r="L117" s="44"/>
      <c r="M117" s="45"/>
      <c r="N117" s="46"/>
      <c r="O117" s="46" t="s">
        <v>887</v>
      </c>
      <c r="P117" s="46">
        <v>3</v>
      </c>
      <c r="Q117" s="46"/>
      <c r="R117" s="47" t="s">
        <v>840</v>
      </c>
      <c r="S117" s="48" t="s">
        <v>271</v>
      </c>
      <c r="T117" s="39" t="s">
        <v>643</v>
      </c>
      <c r="U117" s="49" t="s">
        <v>888</v>
      </c>
      <c r="V117" s="50">
        <v>2</v>
      </c>
      <c r="W117" s="50"/>
      <c r="X117" s="34">
        <f>IF(E117="","",COUNTA(D$9:$D117)-COUNTIFS(D$9:$D117,"",D$9:$D117,"=*"))</f>
        <v>109</v>
      </c>
      <c r="Y117" s="34">
        <f t="shared" si="9"/>
        <v>863</v>
      </c>
      <c r="Z117" s="34">
        <f t="shared" si="10"/>
        <v>4</v>
      </c>
      <c r="AA117" s="34">
        <f t="shared" si="11"/>
        <v>5</v>
      </c>
      <c r="AB117" s="34"/>
      <c r="AC117" s="9">
        <f t="shared" si="7"/>
        <v>1</v>
      </c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</row>
    <row r="118" spans="1:40" s="51" customFormat="1" ht="12.75" customHeight="1">
      <c r="A118" s="38">
        <f t="shared" si="0"/>
        <v>110</v>
      </c>
      <c r="B118" s="39" t="s">
        <v>273</v>
      </c>
      <c r="C118" s="39" t="s">
        <v>274</v>
      </c>
      <c r="D118" s="40" t="s">
        <v>88</v>
      </c>
      <c r="E118" s="41">
        <v>3</v>
      </c>
      <c r="F118" s="41">
        <v>0</v>
      </c>
      <c r="G118" s="42">
        <f t="shared" si="8"/>
        <v>863</v>
      </c>
      <c r="H118" s="42"/>
      <c r="I118" s="42"/>
      <c r="J118" s="42"/>
      <c r="K118" s="43">
        <v>0</v>
      </c>
      <c r="L118" s="44"/>
      <c r="M118" s="45"/>
      <c r="N118" s="46"/>
      <c r="O118" s="46" t="s">
        <v>887</v>
      </c>
      <c r="P118" s="46">
        <v>3</v>
      </c>
      <c r="Q118" s="46"/>
      <c r="R118" s="47" t="s">
        <v>840</v>
      </c>
      <c r="S118" s="48" t="s">
        <v>273</v>
      </c>
      <c r="T118" s="39" t="s">
        <v>628</v>
      </c>
      <c r="U118" s="49" t="s">
        <v>888</v>
      </c>
      <c r="V118" s="50">
        <v>2</v>
      </c>
      <c r="W118" s="50"/>
      <c r="X118" s="34">
        <f>IF(E118="","",COUNTA(D$9:$D118)-COUNTIFS(D$9:$D118,"",D$9:$D118,"=*"))</f>
        <v>110</v>
      </c>
      <c r="Y118" s="34">
        <f t="shared" si="9"/>
        <v>868</v>
      </c>
      <c r="Z118" s="34">
        <f t="shared" si="10"/>
        <v>4</v>
      </c>
      <c r="AA118" s="34">
        <f t="shared" si="11"/>
        <v>5</v>
      </c>
      <c r="AB118" s="34"/>
      <c r="AC118" s="9">
        <f t="shared" si="7"/>
        <v>1</v>
      </c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</row>
    <row r="119" spans="1:40" s="51" customFormat="1" ht="12.75" customHeight="1">
      <c r="A119" s="38">
        <f t="shared" si="0"/>
        <v>111</v>
      </c>
      <c r="B119" s="39" t="s">
        <v>275</v>
      </c>
      <c r="C119" s="39" t="s">
        <v>276</v>
      </c>
      <c r="D119" s="40" t="s">
        <v>56</v>
      </c>
      <c r="E119" s="41">
        <v>2</v>
      </c>
      <c r="F119" s="41"/>
      <c r="G119" s="42">
        <f t="shared" si="8"/>
        <v>868</v>
      </c>
      <c r="H119" s="42"/>
      <c r="I119" s="42"/>
      <c r="J119" s="42"/>
      <c r="K119" s="88" t="s">
        <v>1249</v>
      </c>
      <c r="L119" s="44"/>
      <c r="M119" s="45"/>
      <c r="N119" s="46"/>
      <c r="O119" s="46" t="s">
        <v>886</v>
      </c>
      <c r="P119" s="46">
        <v>2</v>
      </c>
      <c r="Q119" s="46"/>
      <c r="R119" s="47" t="s">
        <v>840</v>
      </c>
      <c r="S119" s="48" t="s">
        <v>275</v>
      </c>
      <c r="T119" s="39" t="s">
        <v>562</v>
      </c>
      <c r="U119" s="49" t="s">
        <v>887</v>
      </c>
      <c r="V119" s="50">
        <v>2</v>
      </c>
      <c r="W119" s="50"/>
      <c r="X119" s="34">
        <f>IF(E119="","",COUNTA(D$9:$D119)-COUNTIFS(D$9:$D119,"",D$9:$D119,"=*"))</f>
        <v>111</v>
      </c>
      <c r="Y119" s="34">
        <f t="shared" si="9"/>
        <v>871</v>
      </c>
      <c r="Z119" s="34">
        <f t="shared" si="10"/>
        <v>3</v>
      </c>
      <c r="AA119" s="34">
        <f t="shared" si="11"/>
        <v>3</v>
      </c>
      <c r="AB119" s="34"/>
      <c r="AC119" s="9">
        <f t="shared" si="7"/>
        <v>1</v>
      </c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</row>
    <row r="120" spans="1:40" s="51" customFormat="1" ht="12.75" customHeight="1">
      <c r="A120" s="38">
        <f t="shared" si="0"/>
        <v>112</v>
      </c>
      <c r="B120" s="39" t="s">
        <v>277</v>
      </c>
      <c r="C120" s="39" t="s">
        <v>1414</v>
      </c>
      <c r="D120" s="40" t="s">
        <v>56</v>
      </c>
      <c r="E120" s="41">
        <v>4</v>
      </c>
      <c r="F120" s="41"/>
      <c r="G120" s="42">
        <f t="shared" si="8"/>
        <v>871</v>
      </c>
      <c r="H120" s="42"/>
      <c r="I120" s="42"/>
      <c r="J120" s="42"/>
      <c r="K120" s="43" t="s">
        <v>1245</v>
      </c>
      <c r="L120" s="44"/>
      <c r="M120" s="45"/>
      <c r="N120" s="46"/>
      <c r="O120" s="46" t="s">
        <v>886</v>
      </c>
      <c r="P120" s="46">
        <v>4</v>
      </c>
      <c r="Q120" s="46"/>
      <c r="R120" s="47" t="s">
        <v>840</v>
      </c>
      <c r="S120" s="48" t="s">
        <v>277</v>
      </c>
      <c r="T120" s="39" t="s">
        <v>563</v>
      </c>
      <c r="U120" s="49" t="s">
        <v>888</v>
      </c>
      <c r="V120" s="50">
        <v>3</v>
      </c>
      <c r="W120" s="50"/>
      <c r="X120" s="34">
        <f>IF(E120="","",COUNTA(D$9:$D120)-COUNTIFS(D$9:$D120,"",D$9:$D120,"=*"))</f>
        <v>112</v>
      </c>
      <c r="Y120" s="34">
        <f t="shared" si="9"/>
        <v>876</v>
      </c>
      <c r="Z120" s="34">
        <f t="shared" si="10"/>
        <v>5</v>
      </c>
      <c r="AA120" s="34">
        <f t="shared" si="11"/>
        <v>5</v>
      </c>
      <c r="AB120" s="34"/>
      <c r="AC120" s="9">
        <f t="shared" si="7"/>
        <v>1</v>
      </c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</row>
    <row r="121" spans="1:40" s="51" customFormat="1" ht="12.75" customHeight="1">
      <c r="A121" s="38">
        <f t="shared" si="0"/>
        <v>113</v>
      </c>
      <c r="B121" s="39" t="s">
        <v>279</v>
      </c>
      <c r="C121" s="39" t="s">
        <v>280</v>
      </c>
      <c r="D121" s="40" t="s">
        <v>56</v>
      </c>
      <c r="E121" s="41">
        <v>2</v>
      </c>
      <c r="F121" s="41"/>
      <c r="G121" s="42">
        <f t="shared" si="8"/>
        <v>876</v>
      </c>
      <c r="H121" s="42"/>
      <c r="I121" s="42"/>
      <c r="J121" s="42"/>
      <c r="K121" s="43" t="s">
        <v>1249</v>
      </c>
      <c r="L121" s="44"/>
      <c r="M121" s="45"/>
      <c r="N121" s="46"/>
      <c r="O121" s="46" t="s">
        <v>886</v>
      </c>
      <c r="P121" s="46">
        <v>2</v>
      </c>
      <c r="Q121" s="46"/>
      <c r="R121" s="47" t="s">
        <v>840</v>
      </c>
      <c r="S121" s="48" t="s">
        <v>279</v>
      </c>
      <c r="T121" s="39" t="s">
        <v>648</v>
      </c>
      <c r="U121" s="49" t="s">
        <v>887</v>
      </c>
      <c r="V121" s="50">
        <v>2</v>
      </c>
      <c r="W121" s="50"/>
      <c r="X121" s="34">
        <f>IF(E121="","",COUNTA(D$9:$D121)-COUNTIFS(D$9:$D121,"",D$9:$D121,"=*"))</f>
        <v>113</v>
      </c>
      <c r="Y121" s="34">
        <f t="shared" si="9"/>
        <v>879</v>
      </c>
      <c r="Z121" s="34">
        <f t="shared" si="10"/>
        <v>3</v>
      </c>
      <c r="AA121" s="34">
        <f t="shared" si="11"/>
        <v>3</v>
      </c>
      <c r="AB121" s="34"/>
      <c r="AC121" s="9">
        <f t="shared" si="7"/>
        <v>1</v>
      </c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</row>
    <row r="122" spans="1:40" s="51" customFormat="1" ht="12.75" customHeight="1">
      <c r="A122" s="38">
        <f t="shared" si="0"/>
        <v>114</v>
      </c>
      <c r="B122" s="39" t="s">
        <v>281</v>
      </c>
      <c r="C122" s="39" t="s">
        <v>282</v>
      </c>
      <c r="D122" s="40" t="s">
        <v>56</v>
      </c>
      <c r="E122" s="41">
        <v>3</v>
      </c>
      <c r="F122" s="41"/>
      <c r="G122" s="42">
        <f t="shared" si="8"/>
        <v>879</v>
      </c>
      <c r="H122" s="42"/>
      <c r="I122" s="42"/>
      <c r="J122" s="42"/>
      <c r="K122" s="43" t="s">
        <v>1245</v>
      </c>
      <c r="L122" s="44"/>
      <c r="M122" s="45"/>
      <c r="N122" s="46"/>
      <c r="O122" s="46" t="s">
        <v>886</v>
      </c>
      <c r="P122" s="46">
        <v>3</v>
      </c>
      <c r="Q122" s="46"/>
      <c r="R122" s="47" t="s">
        <v>840</v>
      </c>
      <c r="S122" s="48" t="s">
        <v>281</v>
      </c>
      <c r="T122" s="39" t="s">
        <v>649</v>
      </c>
      <c r="U122" s="49" t="s">
        <v>887</v>
      </c>
      <c r="V122" s="50">
        <v>3</v>
      </c>
      <c r="W122" s="50"/>
      <c r="X122" s="34">
        <f>IF(E122="","",COUNTA(D$9:$D122)-COUNTIFS(D$9:$D122,"",D$9:$D122,"=*"))</f>
        <v>114</v>
      </c>
      <c r="Y122" s="34">
        <f t="shared" si="9"/>
        <v>883</v>
      </c>
      <c r="Z122" s="34">
        <f t="shared" si="10"/>
        <v>4</v>
      </c>
      <c r="AA122" s="34">
        <f t="shared" si="11"/>
        <v>4</v>
      </c>
      <c r="AB122" s="34"/>
      <c r="AC122" s="9">
        <f t="shared" si="7"/>
        <v>1</v>
      </c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</row>
    <row r="123" spans="1:40" s="51" customFormat="1" ht="12.75" customHeight="1">
      <c r="A123" s="38">
        <f t="shared" si="0"/>
        <v>115</v>
      </c>
      <c r="B123" s="39" t="s">
        <v>283</v>
      </c>
      <c r="C123" s="39" t="s">
        <v>284</v>
      </c>
      <c r="D123" s="40" t="s">
        <v>88</v>
      </c>
      <c r="E123" s="41">
        <v>9</v>
      </c>
      <c r="F123" s="41">
        <v>0</v>
      </c>
      <c r="G123" s="42">
        <f t="shared" si="8"/>
        <v>883</v>
      </c>
      <c r="H123" s="42"/>
      <c r="I123" s="42"/>
      <c r="J123" s="42"/>
      <c r="K123" s="43">
        <v>0</v>
      </c>
      <c r="L123" s="44" t="s">
        <v>285</v>
      </c>
      <c r="M123" s="45"/>
      <c r="N123" s="46"/>
      <c r="O123" s="46" t="s">
        <v>887</v>
      </c>
      <c r="P123" s="46">
        <v>9</v>
      </c>
      <c r="Q123" s="46"/>
      <c r="R123" s="47" t="s">
        <v>840</v>
      </c>
      <c r="S123" s="48" t="s">
        <v>283</v>
      </c>
      <c r="T123" s="39" t="s">
        <v>532</v>
      </c>
      <c r="U123" s="49" t="s">
        <v>888</v>
      </c>
      <c r="V123" s="50">
        <v>4</v>
      </c>
      <c r="W123" s="50"/>
      <c r="X123" s="34">
        <f>IF(E123="","",COUNTA(D$9:$D123)-COUNTIFS(D$9:$D123,"",D$9:$D123,"=*"))</f>
        <v>115</v>
      </c>
      <c r="Y123" s="34">
        <f t="shared" si="9"/>
        <v>894</v>
      </c>
      <c r="Z123" s="34">
        <f t="shared" si="10"/>
        <v>10</v>
      </c>
      <c r="AA123" s="34">
        <f t="shared" si="11"/>
        <v>11</v>
      </c>
      <c r="AB123" s="34"/>
      <c r="AC123" s="9">
        <f t="shared" si="7"/>
        <v>1</v>
      </c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</row>
    <row r="124" spans="1:40" s="51" customFormat="1" ht="12.75" customHeight="1">
      <c r="A124" s="38">
        <f t="shared" si="0"/>
        <v>116</v>
      </c>
      <c r="B124" s="39" t="s">
        <v>286</v>
      </c>
      <c r="C124" s="39" t="s">
        <v>287</v>
      </c>
      <c r="D124" s="40" t="s">
        <v>88</v>
      </c>
      <c r="E124" s="41">
        <v>9</v>
      </c>
      <c r="F124" s="41">
        <v>0</v>
      </c>
      <c r="G124" s="42">
        <f t="shared" si="8"/>
        <v>894</v>
      </c>
      <c r="H124" s="42"/>
      <c r="I124" s="42"/>
      <c r="J124" s="42"/>
      <c r="K124" s="43">
        <v>0</v>
      </c>
      <c r="L124" s="44" t="s">
        <v>285</v>
      </c>
      <c r="M124" s="45"/>
      <c r="N124" s="46"/>
      <c r="O124" s="46" t="s">
        <v>887</v>
      </c>
      <c r="P124" s="46">
        <v>9</v>
      </c>
      <c r="Q124" s="46"/>
      <c r="R124" s="47" t="s">
        <v>840</v>
      </c>
      <c r="S124" s="48" t="s">
        <v>286</v>
      </c>
      <c r="T124" s="39" t="s">
        <v>652</v>
      </c>
      <c r="U124" s="49" t="s">
        <v>888</v>
      </c>
      <c r="V124" s="50">
        <v>4</v>
      </c>
      <c r="W124" s="50"/>
      <c r="X124" s="34">
        <f>IF(E124="","",COUNTA(D$9:$D124)-COUNTIFS(D$9:$D124,"",D$9:$D124,"=*"))</f>
        <v>116</v>
      </c>
      <c r="Y124" s="34">
        <f t="shared" si="9"/>
        <v>905</v>
      </c>
      <c r="Z124" s="34">
        <f t="shared" si="10"/>
        <v>10</v>
      </c>
      <c r="AA124" s="34">
        <f t="shared" si="11"/>
        <v>11</v>
      </c>
      <c r="AB124" s="34"/>
      <c r="AC124" s="9">
        <f t="shared" si="7"/>
        <v>1</v>
      </c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</row>
    <row r="125" spans="1:40" s="51" customFormat="1" ht="12.75" customHeight="1">
      <c r="A125" s="38">
        <f t="shared" si="0"/>
        <v>117</v>
      </c>
      <c r="B125" s="39" t="s">
        <v>288</v>
      </c>
      <c r="C125" s="39" t="s">
        <v>289</v>
      </c>
      <c r="D125" s="40" t="s">
        <v>56</v>
      </c>
      <c r="E125" s="41">
        <v>4</v>
      </c>
      <c r="F125" s="41"/>
      <c r="G125" s="42">
        <f t="shared" si="8"/>
        <v>905</v>
      </c>
      <c r="H125" s="42"/>
      <c r="I125" s="42"/>
      <c r="J125" s="42"/>
      <c r="K125" s="88" t="s">
        <v>1248</v>
      </c>
      <c r="L125" s="44"/>
      <c r="M125" s="45"/>
      <c r="N125" s="46"/>
      <c r="O125" s="46" t="s">
        <v>886</v>
      </c>
      <c r="P125" s="46">
        <v>4</v>
      </c>
      <c r="Q125" s="46"/>
      <c r="R125" s="47" t="s">
        <v>840</v>
      </c>
      <c r="S125" s="48" t="s">
        <v>288</v>
      </c>
      <c r="T125" s="39" t="s">
        <v>289</v>
      </c>
      <c r="U125" s="49" t="s">
        <v>887</v>
      </c>
      <c r="V125" s="50">
        <v>4</v>
      </c>
      <c r="W125" s="50"/>
      <c r="X125" s="34">
        <f>IF(E125="","",COUNTA(D$9:$D125)-COUNTIFS(D$9:$D125,"",D$9:$D125,"=*"))</f>
        <v>117</v>
      </c>
      <c r="Y125" s="34">
        <f t="shared" si="9"/>
        <v>910</v>
      </c>
      <c r="Z125" s="34">
        <f t="shared" si="10"/>
        <v>5</v>
      </c>
      <c r="AA125" s="34">
        <f t="shared" si="11"/>
        <v>5</v>
      </c>
      <c r="AB125" s="34"/>
      <c r="AC125" s="9">
        <f t="shared" si="7"/>
        <v>1</v>
      </c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</row>
    <row r="126" spans="1:40" s="51" customFormat="1" ht="12.75" customHeight="1">
      <c r="A126" s="38">
        <f t="shared" si="0"/>
        <v>118</v>
      </c>
      <c r="B126" s="39" t="s">
        <v>290</v>
      </c>
      <c r="C126" s="39" t="s">
        <v>291</v>
      </c>
      <c r="D126" s="40" t="s">
        <v>56</v>
      </c>
      <c r="E126" s="41">
        <v>1</v>
      </c>
      <c r="F126" s="41"/>
      <c r="G126" s="42">
        <f t="shared" si="8"/>
        <v>910</v>
      </c>
      <c r="H126" s="42"/>
      <c r="I126" s="42"/>
      <c r="J126" s="42"/>
      <c r="K126" s="43" t="s">
        <v>1245</v>
      </c>
      <c r="L126" s="44"/>
      <c r="M126" s="45"/>
      <c r="N126" s="46"/>
      <c r="O126" s="46" t="s">
        <v>886</v>
      </c>
      <c r="P126" s="46">
        <v>1</v>
      </c>
      <c r="Q126" s="46"/>
      <c r="R126" s="47" t="s">
        <v>840</v>
      </c>
      <c r="S126" s="48" t="s">
        <v>290</v>
      </c>
      <c r="T126" s="39" t="s">
        <v>661</v>
      </c>
      <c r="U126" s="49" t="s">
        <v>887</v>
      </c>
      <c r="V126" s="50">
        <v>1</v>
      </c>
      <c r="W126" s="50"/>
      <c r="X126" s="34">
        <f>IF(E126="","",COUNTA(D$9:$D126)-COUNTIFS(D$9:$D126,"",D$9:$D126,"=*"))</f>
        <v>118</v>
      </c>
      <c r="Y126" s="34">
        <f t="shared" si="9"/>
        <v>912</v>
      </c>
      <c r="Z126" s="34">
        <f t="shared" si="10"/>
        <v>2</v>
      </c>
      <c r="AA126" s="34">
        <f t="shared" si="11"/>
        <v>2</v>
      </c>
      <c r="AB126" s="34"/>
      <c r="AC126" s="9">
        <f t="shared" si="7"/>
        <v>1</v>
      </c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</row>
    <row r="127" spans="1:40" s="51" customFormat="1" ht="12.75" customHeight="1">
      <c r="A127" s="38">
        <f t="shared" si="0"/>
        <v>119</v>
      </c>
      <c r="B127" s="39" t="s">
        <v>292</v>
      </c>
      <c r="C127" s="39" t="s">
        <v>293</v>
      </c>
      <c r="D127" s="40" t="s">
        <v>56</v>
      </c>
      <c r="E127" s="41">
        <v>4</v>
      </c>
      <c r="F127" s="41"/>
      <c r="G127" s="42">
        <f t="shared" si="8"/>
        <v>912</v>
      </c>
      <c r="H127" s="42"/>
      <c r="I127" s="42"/>
      <c r="J127" s="42"/>
      <c r="K127" s="43" t="s">
        <v>1245</v>
      </c>
      <c r="L127" s="44"/>
      <c r="M127" s="45"/>
      <c r="N127" s="46"/>
      <c r="O127" s="46" t="s">
        <v>886</v>
      </c>
      <c r="P127" s="46">
        <v>4</v>
      </c>
      <c r="Q127" s="46"/>
      <c r="R127" s="47" t="s">
        <v>840</v>
      </c>
      <c r="S127" s="48" t="s">
        <v>292</v>
      </c>
      <c r="T127" s="39" t="s">
        <v>563</v>
      </c>
      <c r="U127" s="49" t="s">
        <v>888</v>
      </c>
      <c r="V127" s="50">
        <v>3</v>
      </c>
      <c r="W127" s="50"/>
      <c r="X127" s="34">
        <f>IF(E127="","",COUNTA(D$9:$D127)-COUNTIFS(D$9:$D127,"",D$9:$D127,"=*"))</f>
        <v>119</v>
      </c>
      <c r="Y127" s="34">
        <f t="shared" si="9"/>
        <v>917</v>
      </c>
      <c r="Z127" s="34">
        <f t="shared" si="10"/>
        <v>5</v>
      </c>
      <c r="AA127" s="34">
        <f t="shared" si="11"/>
        <v>5</v>
      </c>
      <c r="AB127" s="34"/>
      <c r="AC127" s="9">
        <f t="shared" si="7"/>
        <v>1</v>
      </c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</row>
    <row r="128" spans="1:40" s="51" customFormat="1" ht="12.75" customHeight="1">
      <c r="A128" s="38">
        <f t="shared" si="0"/>
        <v>120</v>
      </c>
      <c r="B128" s="39" t="s">
        <v>294</v>
      </c>
      <c r="C128" s="39" t="s">
        <v>295</v>
      </c>
      <c r="D128" s="40" t="s">
        <v>56</v>
      </c>
      <c r="E128" s="41">
        <v>12</v>
      </c>
      <c r="F128" s="41"/>
      <c r="G128" s="42">
        <f t="shared" si="8"/>
        <v>917</v>
      </c>
      <c r="H128" s="42"/>
      <c r="I128" s="42"/>
      <c r="J128" s="42"/>
      <c r="K128" s="43" t="s">
        <v>1245</v>
      </c>
      <c r="L128" s="44"/>
      <c r="M128" s="45"/>
      <c r="N128" s="46"/>
      <c r="O128" s="46" t="s">
        <v>886</v>
      </c>
      <c r="P128" s="46">
        <v>12</v>
      </c>
      <c r="Q128" s="46"/>
      <c r="R128" s="47" t="s">
        <v>840</v>
      </c>
      <c r="S128" s="48" t="s">
        <v>294</v>
      </c>
      <c r="T128" s="39" t="s">
        <v>570</v>
      </c>
      <c r="U128" s="49" t="s">
        <v>888</v>
      </c>
      <c r="V128" s="50">
        <v>6</v>
      </c>
      <c r="W128" s="50"/>
      <c r="X128" s="34">
        <f>IF(E128="","",COUNTA(D$9:$D128)-COUNTIFS(D$9:$D128,"",D$9:$D128,"=*"))</f>
        <v>120</v>
      </c>
      <c r="Y128" s="34">
        <f t="shared" si="9"/>
        <v>930</v>
      </c>
      <c r="Z128" s="34">
        <f t="shared" si="10"/>
        <v>13</v>
      </c>
      <c r="AA128" s="34">
        <f t="shared" si="11"/>
        <v>13</v>
      </c>
      <c r="AB128" s="34"/>
      <c r="AC128" s="9">
        <f t="shared" si="7"/>
        <v>1</v>
      </c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</row>
    <row r="129" spans="1:40" s="51" customFormat="1" ht="12.75" customHeight="1">
      <c r="A129" s="38">
        <f t="shared" si="0"/>
        <v>121</v>
      </c>
      <c r="B129" s="39" t="s">
        <v>296</v>
      </c>
      <c r="C129" s="39" t="s">
        <v>297</v>
      </c>
      <c r="D129" s="40" t="s">
        <v>88</v>
      </c>
      <c r="E129" s="41">
        <v>3</v>
      </c>
      <c r="F129" s="41">
        <v>0</v>
      </c>
      <c r="G129" s="42">
        <f t="shared" si="8"/>
        <v>930</v>
      </c>
      <c r="H129" s="42"/>
      <c r="I129" s="42"/>
      <c r="J129" s="42"/>
      <c r="K129" s="43">
        <v>0</v>
      </c>
      <c r="L129" s="44"/>
      <c r="M129" s="45"/>
      <c r="N129" s="46"/>
      <c r="O129" s="46" t="s">
        <v>887</v>
      </c>
      <c r="P129" s="46">
        <v>3</v>
      </c>
      <c r="Q129" s="46"/>
      <c r="R129" s="47" t="s">
        <v>840</v>
      </c>
      <c r="S129" s="48" t="s">
        <v>296</v>
      </c>
      <c r="T129" s="39" t="s">
        <v>662</v>
      </c>
      <c r="U129" s="49" t="s">
        <v>888</v>
      </c>
      <c r="V129" s="50">
        <v>2</v>
      </c>
      <c r="W129" s="50"/>
      <c r="X129" s="34">
        <f>IF(E129="","",COUNTA(D$9:$D129)-COUNTIFS(D$9:$D129,"",D$9:$D129,"=*"))</f>
        <v>121</v>
      </c>
      <c r="Y129" s="34">
        <f t="shared" si="9"/>
        <v>935</v>
      </c>
      <c r="Z129" s="34">
        <f t="shared" si="10"/>
        <v>4</v>
      </c>
      <c r="AA129" s="34">
        <f t="shared" si="11"/>
        <v>5</v>
      </c>
      <c r="AB129" s="34"/>
      <c r="AC129" s="9">
        <f t="shared" si="7"/>
        <v>1</v>
      </c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</row>
    <row r="130" spans="1:40" s="51" customFormat="1" ht="12.75" customHeight="1">
      <c r="A130" s="38">
        <f t="shared" si="0"/>
        <v>122</v>
      </c>
      <c r="B130" s="39" t="s">
        <v>298</v>
      </c>
      <c r="C130" s="39" t="s">
        <v>299</v>
      </c>
      <c r="D130" s="40" t="s">
        <v>56</v>
      </c>
      <c r="E130" s="41">
        <v>8</v>
      </c>
      <c r="F130" s="41"/>
      <c r="G130" s="42">
        <f t="shared" si="8"/>
        <v>935</v>
      </c>
      <c r="H130" s="42"/>
      <c r="I130" s="42">
        <v>1</v>
      </c>
      <c r="J130" s="42"/>
      <c r="K130" s="43" t="s">
        <v>1245</v>
      </c>
      <c r="L130" s="44"/>
      <c r="M130" s="45"/>
      <c r="N130" s="46"/>
      <c r="O130" s="46" t="s">
        <v>886</v>
      </c>
      <c r="P130" s="46">
        <v>8</v>
      </c>
      <c r="Q130" s="46"/>
      <c r="R130" s="47" t="s">
        <v>840</v>
      </c>
      <c r="S130" s="48" t="s">
        <v>298</v>
      </c>
      <c r="T130" s="39" t="s">
        <v>663</v>
      </c>
      <c r="U130" s="49" t="s">
        <v>888</v>
      </c>
      <c r="V130" s="50">
        <v>5</v>
      </c>
      <c r="W130" s="50"/>
      <c r="X130" s="34">
        <f>IF(E130="","",COUNTA(D$9:$D130)-COUNTIFS(D$9:$D130,"",D$9:$D130,"=*"))</f>
        <v>122</v>
      </c>
      <c r="Y130" s="34">
        <f t="shared" si="9"/>
        <v>944</v>
      </c>
      <c r="Z130" s="34">
        <f t="shared" si="10"/>
        <v>9</v>
      </c>
      <c r="AA130" s="34">
        <f t="shared" si="11"/>
        <v>9</v>
      </c>
      <c r="AB130" s="34"/>
      <c r="AC130" s="9">
        <f t="shared" si="7"/>
        <v>1</v>
      </c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</row>
    <row r="131" spans="1:40" s="51" customFormat="1" ht="12.75" customHeight="1">
      <c r="A131" s="38">
        <f t="shared" si="0"/>
        <v>123</v>
      </c>
      <c r="B131" s="39" t="s">
        <v>300</v>
      </c>
      <c r="C131" s="39" t="s">
        <v>301</v>
      </c>
      <c r="D131" s="40" t="s">
        <v>56</v>
      </c>
      <c r="E131" s="41">
        <v>2</v>
      </c>
      <c r="F131" s="41"/>
      <c r="G131" s="42">
        <f t="shared" si="8"/>
        <v>944</v>
      </c>
      <c r="H131" s="42"/>
      <c r="I131" s="42"/>
      <c r="J131" s="42"/>
      <c r="K131" s="43" t="s">
        <v>1245</v>
      </c>
      <c r="L131" s="44"/>
      <c r="M131" s="45"/>
      <c r="N131" s="46"/>
      <c r="O131" s="46" t="s">
        <v>886</v>
      </c>
      <c r="P131" s="46">
        <v>2</v>
      </c>
      <c r="Q131" s="46"/>
      <c r="R131" s="47" t="s">
        <v>840</v>
      </c>
      <c r="S131" s="48" t="s">
        <v>300</v>
      </c>
      <c r="T131" s="39" t="s">
        <v>664</v>
      </c>
      <c r="U131" s="49" t="s">
        <v>887</v>
      </c>
      <c r="V131" s="50">
        <v>2</v>
      </c>
      <c r="W131" s="50"/>
      <c r="X131" s="34">
        <f>IF(E131="","",COUNTA(D$9:$D131)-COUNTIFS(D$9:$D131,"",D$9:$D131,"=*"))</f>
        <v>123</v>
      </c>
      <c r="Y131" s="34">
        <f t="shared" si="9"/>
        <v>947</v>
      </c>
      <c r="Z131" s="34">
        <f t="shared" si="10"/>
        <v>3</v>
      </c>
      <c r="AA131" s="34">
        <f t="shared" si="11"/>
        <v>3</v>
      </c>
      <c r="AB131" s="34"/>
      <c r="AC131" s="9">
        <f t="shared" si="7"/>
        <v>1</v>
      </c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</row>
    <row r="132" spans="1:40" s="51" customFormat="1" ht="12.75" customHeight="1">
      <c r="A132" s="38">
        <f t="shared" si="0"/>
        <v>124</v>
      </c>
      <c r="B132" s="39" t="s">
        <v>302</v>
      </c>
      <c r="C132" s="39" t="s">
        <v>303</v>
      </c>
      <c r="D132" s="40" t="s">
        <v>56</v>
      </c>
      <c r="E132" s="41">
        <v>9</v>
      </c>
      <c r="F132" s="41"/>
      <c r="G132" s="42">
        <f t="shared" si="8"/>
        <v>947</v>
      </c>
      <c r="H132" s="42"/>
      <c r="I132" s="42"/>
      <c r="J132" s="42"/>
      <c r="K132" s="43" t="s">
        <v>1245</v>
      </c>
      <c r="L132" s="44"/>
      <c r="M132" s="45"/>
      <c r="N132" s="46"/>
      <c r="O132" s="46" t="s">
        <v>886</v>
      </c>
      <c r="P132" s="46">
        <v>9</v>
      </c>
      <c r="Q132" s="46"/>
      <c r="R132" s="47" t="s">
        <v>840</v>
      </c>
      <c r="S132" s="48" t="s">
        <v>302</v>
      </c>
      <c r="T132" s="39" t="s">
        <v>665</v>
      </c>
      <c r="U132" s="49" t="s">
        <v>888</v>
      </c>
      <c r="V132" s="50">
        <v>5</v>
      </c>
      <c r="W132" s="50"/>
      <c r="X132" s="34">
        <f>IF(E132="","",COUNTA(D$9:$D132)-COUNTIFS(D$9:$D132,"",D$9:$D132,"=*"))</f>
        <v>124</v>
      </c>
      <c r="Y132" s="34">
        <f t="shared" si="9"/>
        <v>957</v>
      </c>
      <c r="Z132" s="34">
        <f t="shared" si="10"/>
        <v>10</v>
      </c>
      <c r="AA132" s="34">
        <f t="shared" si="11"/>
        <v>10</v>
      </c>
      <c r="AB132" s="34"/>
      <c r="AC132" s="9">
        <f t="shared" si="7"/>
        <v>1</v>
      </c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</row>
    <row r="133" spans="1:40" s="51" customFormat="1" ht="12.75" customHeight="1">
      <c r="A133" s="38">
        <f t="shared" si="0"/>
        <v>125</v>
      </c>
      <c r="B133" s="39" t="s">
        <v>304</v>
      </c>
      <c r="C133" s="39" t="s">
        <v>305</v>
      </c>
      <c r="D133" s="40" t="s">
        <v>56</v>
      </c>
      <c r="E133" s="41">
        <v>6</v>
      </c>
      <c r="F133" s="41"/>
      <c r="G133" s="42">
        <f t="shared" si="8"/>
        <v>957</v>
      </c>
      <c r="H133" s="42"/>
      <c r="I133" s="42"/>
      <c r="J133" s="42"/>
      <c r="K133" s="43" t="s">
        <v>1245</v>
      </c>
      <c r="L133" s="44"/>
      <c r="M133" s="45"/>
      <c r="N133" s="46"/>
      <c r="O133" s="46" t="s">
        <v>886</v>
      </c>
      <c r="P133" s="46">
        <v>6</v>
      </c>
      <c r="Q133" s="46"/>
      <c r="R133" s="47"/>
      <c r="S133" s="48"/>
      <c r="T133" s="39"/>
      <c r="U133" s="49"/>
      <c r="V133" s="50"/>
      <c r="W133" s="50"/>
      <c r="X133" s="34">
        <f>IF(E133="","",COUNTA(D$9:$D133)-COUNTIFS(D$9:$D133,"",D$9:$D133,"=*"))</f>
        <v>125</v>
      </c>
      <c r="Y133" s="34">
        <f t="shared" si="9"/>
        <v>964</v>
      </c>
      <c r="Z133" s="34">
        <f t="shared" si="10"/>
        <v>7</v>
      </c>
      <c r="AA133" s="34">
        <f t="shared" si="11"/>
        <v>7</v>
      </c>
      <c r="AB133" s="34"/>
      <c r="AC133" s="9">
        <f t="shared" si="7"/>
        <v>1</v>
      </c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</row>
    <row r="134" spans="1:40" s="51" customFormat="1" ht="12.75" customHeight="1">
      <c r="A134" s="38">
        <f t="shared" si="0"/>
        <v>126</v>
      </c>
      <c r="B134" s="39" t="s">
        <v>306</v>
      </c>
      <c r="C134" s="39" t="s">
        <v>307</v>
      </c>
      <c r="D134" s="40" t="s">
        <v>56</v>
      </c>
      <c r="E134" s="41">
        <v>6</v>
      </c>
      <c r="F134" s="41"/>
      <c r="G134" s="42">
        <f t="shared" si="8"/>
        <v>964</v>
      </c>
      <c r="H134" s="42"/>
      <c r="I134" s="42"/>
      <c r="J134" s="42"/>
      <c r="K134" s="43" t="s">
        <v>1245</v>
      </c>
      <c r="L134" s="44"/>
      <c r="M134" s="45"/>
      <c r="N134" s="46"/>
      <c r="O134" s="46" t="s">
        <v>886</v>
      </c>
      <c r="P134" s="46">
        <v>6</v>
      </c>
      <c r="Q134" s="46"/>
      <c r="R134" s="47"/>
      <c r="S134" s="48"/>
      <c r="T134" s="39"/>
      <c r="U134" s="49"/>
      <c r="V134" s="50"/>
      <c r="W134" s="50"/>
      <c r="X134" s="34">
        <f>IF(E134="","",COUNTA(D$9:$D134)-COUNTIFS(D$9:$D134,"",D$9:$D134,"=*"))</f>
        <v>126</v>
      </c>
      <c r="Y134" s="34">
        <f t="shared" si="9"/>
        <v>971</v>
      </c>
      <c r="Z134" s="34">
        <f t="shared" si="10"/>
        <v>7</v>
      </c>
      <c r="AA134" s="34">
        <f t="shared" si="11"/>
        <v>7</v>
      </c>
      <c r="AB134" s="34"/>
      <c r="AC134" s="9">
        <f t="shared" si="7"/>
        <v>1</v>
      </c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</row>
    <row r="135" spans="1:40" s="51" customFormat="1" ht="12.75" customHeight="1">
      <c r="A135" s="38">
        <f t="shared" si="0"/>
        <v>127</v>
      </c>
      <c r="B135" s="39" t="s">
        <v>308</v>
      </c>
      <c r="C135" s="39" t="s">
        <v>309</v>
      </c>
      <c r="D135" s="40" t="s">
        <v>56</v>
      </c>
      <c r="E135" s="41">
        <v>7</v>
      </c>
      <c r="F135" s="41"/>
      <c r="G135" s="42">
        <f t="shared" si="8"/>
        <v>971</v>
      </c>
      <c r="H135" s="42"/>
      <c r="I135" s="42"/>
      <c r="J135" s="42"/>
      <c r="K135" s="43" t="s">
        <v>1245</v>
      </c>
      <c r="L135" s="44"/>
      <c r="M135" s="45"/>
      <c r="N135" s="46"/>
      <c r="O135" s="46" t="s">
        <v>886</v>
      </c>
      <c r="P135" s="46">
        <v>7</v>
      </c>
      <c r="Q135" s="46"/>
      <c r="R135" s="47"/>
      <c r="S135" s="48"/>
      <c r="T135" s="39"/>
      <c r="U135" s="49"/>
      <c r="V135" s="50"/>
      <c r="W135" s="50"/>
      <c r="X135" s="34">
        <f>IF(E135="","",COUNTA(D$9:$D135)-COUNTIFS(D$9:$D135,"",D$9:$D135,"=*"))</f>
        <v>127</v>
      </c>
      <c r="Y135" s="34">
        <f t="shared" si="9"/>
        <v>979</v>
      </c>
      <c r="Z135" s="34">
        <f t="shared" si="10"/>
        <v>8</v>
      </c>
      <c r="AA135" s="34">
        <f t="shared" si="11"/>
        <v>8</v>
      </c>
      <c r="AB135" s="34"/>
      <c r="AC135" s="9">
        <f t="shared" si="7"/>
        <v>1</v>
      </c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</row>
    <row r="136" spans="1:40" s="51" customFormat="1" ht="12.75" customHeight="1">
      <c r="A136" s="38">
        <f t="shared" si="0"/>
        <v>128</v>
      </c>
      <c r="B136" s="39" t="s">
        <v>310</v>
      </c>
      <c r="C136" s="39" t="s">
        <v>311</v>
      </c>
      <c r="D136" s="40" t="s">
        <v>56</v>
      </c>
      <c r="E136" s="41">
        <v>5</v>
      </c>
      <c r="F136" s="41"/>
      <c r="G136" s="42">
        <f t="shared" si="8"/>
        <v>979</v>
      </c>
      <c r="H136" s="42"/>
      <c r="I136" s="42"/>
      <c r="J136" s="42"/>
      <c r="K136" s="43" t="s">
        <v>1245</v>
      </c>
      <c r="L136" s="44"/>
      <c r="M136" s="45"/>
      <c r="N136" s="46"/>
      <c r="O136" s="46" t="s">
        <v>886</v>
      </c>
      <c r="P136" s="46">
        <v>5</v>
      </c>
      <c r="Q136" s="46"/>
      <c r="R136" s="47"/>
      <c r="S136" s="48"/>
      <c r="T136" s="39"/>
      <c r="U136" s="49"/>
      <c r="V136" s="50"/>
      <c r="W136" s="50"/>
      <c r="X136" s="34">
        <f>IF(E136="","",COUNTA(D$9:$D136)-COUNTIFS(D$9:$D136,"",D$9:$D136,"=*"))</f>
        <v>128</v>
      </c>
      <c r="Y136" s="34">
        <f t="shared" si="9"/>
        <v>985</v>
      </c>
      <c r="Z136" s="34">
        <f t="shared" si="10"/>
        <v>6</v>
      </c>
      <c r="AA136" s="34">
        <f t="shared" si="11"/>
        <v>6</v>
      </c>
      <c r="AB136" s="34"/>
      <c r="AC136" s="9">
        <f t="shared" si="7"/>
        <v>1</v>
      </c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</row>
    <row r="137" spans="1:40" s="51" customFormat="1" ht="12.75" customHeight="1">
      <c r="A137" s="38">
        <f t="shared" si="0"/>
        <v>129</v>
      </c>
      <c r="B137" s="39" t="s">
        <v>312</v>
      </c>
      <c r="C137" s="39" t="s">
        <v>313</v>
      </c>
      <c r="D137" s="40" t="s">
        <v>56</v>
      </c>
      <c r="E137" s="41">
        <v>5</v>
      </c>
      <c r="F137" s="41"/>
      <c r="G137" s="42">
        <f t="shared" si="8"/>
        <v>985</v>
      </c>
      <c r="H137" s="42"/>
      <c r="I137" s="42"/>
      <c r="J137" s="42"/>
      <c r="K137" s="43" t="s">
        <v>1245</v>
      </c>
      <c r="L137" s="44"/>
      <c r="M137" s="45"/>
      <c r="N137" s="46"/>
      <c r="O137" s="46" t="s">
        <v>886</v>
      </c>
      <c r="P137" s="46">
        <v>5</v>
      </c>
      <c r="Q137" s="46"/>
      <c r="R137" s="47"/>
      <c r="S137" s="48"/>
      <c r="T137" s="39"/>
      <c r="U137" s="49"/>
      <c r="V137" s="50"/>
      <c r="W137" s="50"/>
      <c r="X137" s="34">
        <f>IF(E137="","",COUNTA(D$9:$D137)-COUNTIFS(D$9:$D137,"",D$9:$D137,"=*"))</f>
        <v>129</v>
      </c>
      <c r="Y137" s="34">
        <f t="shared" si="9"/>
        <v>991</v>
      </c>
      <c r="Z137" s="34">
        <f t="shared" si="10"/>
        <v>6</v>
      </c>
      <c r="AA137" s="34">
        <f t="shared" si="11"/>
        <v>6</v>
      </c>
      <c r="AB137" s="34"/>
      <c r="AC137" s="9">
        <f t="shared" ref="AC137:AC200" si="12">COUNTIF($C$9:$C$420, C137)</f>
        <v>1</v>
      </c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</row>
    <row r="138" spans="1:40" s="51" customFormat="1" ht="12.75" customHeight="1">
      <c r="A138" s="38">
        <f t="shared" si="0"/>
        <v>130</v>
      </c>
      <c r="B138" s="39" t="s">
        <v>314</v>
      </c>
      <c r="C138" s="39" t="s">
        <v>315</v>
      </c>
      <c r="D138" s="40" t="s">
        <v>56</v>
      </c>
      <c r="E138" s="41">
        <v>1</v>
      </c>
      <c r="F138" s="41"/>
      <c r="G138" s="42">
        <f t="shared" si="8"/>
        <v>991</v>
      </c>
      <c r="H138" s="42"/>
      <c r="I138" s="42"/>
      <c r="J138" s="42"/>
      <c r="K138" s="43" t="s">
        <v>1245</v>
      </c>
      <c r="L138" s="44"/>
      <c r="M138" s="45"/>
      <c r="N138" s="46"/>
      <c r="O138" s="46" t="s">
        <v>886</v>
      </c>
      <c r="P138" s="46">
        <v>1</v>
      </c>
      <c r="Q138" s="46"/>
      <c r="R138" s="47" t="s">
        <v>840</v>
      </c>
      <c r="S138" s="48" t="s">
        <v>314</v>
      </c>
      <c r="T138" s="39" t="s">
        <v>667</v>
      </c>
      <c r="U138" s="49" t="s">
        <v>887</v>
      </c>
      <c r="V138" s="50">
        <v>1</v>
      </c>
      <c r="W138" s="50"/>
      <c r="X138" s="34">
        <f>IF(E138="","",COUNTA(D$9:$D138)-COUNTIFS(D$9:$D138,"",D$9:$D138,"=*"))</f>
        <v>130</v>
      </c>
      <c r="Y138" s="34">
        <f t="shared" si="9"/>
        <v>993</v>
      </c>
      <c r="Z138" s="34">
        <f t="shared" si="10"/>
        <v>2</v>
      </c>
      <c r="AA138" s="34">
        <f t="shared" si="11"/>
        <v>2</v>
      </c>
      <c r="AB138" s="34"/>
      <c r="AC138" s="9">
        <f t="shared" si="12"/>
        <v>1</v>
      </c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</row>
    <row r="139" spans="1:40" s="51" customFormat="1" ht="12.75" customHeight="1">
      <c r="A139" s="38">
        <f t="shared" si="0"/>
        <v>131</v>
      </c>
      <c r="B139" s="39" t="s">
        <v>316</v>
      </c>
      <c r="C139" s="39" t="s">
        <v>317</v>
      </c>
      <c r="D139" s="40" t="s">
        <v>56</v>
      </c>
      <c r="E139" s="41">
        <v>4</v>
      </c>
      <c r="F139" s="41"/>
      <c r="G139" s="42">
        <f t="shared" ref="G139:G202" si="13">IF(E139&lt;&gt;"",Y138, "")</f>
        <v>993</v>
      </c>
      <c r="H139" s="42"/>
      <c r="I139" s="42"/>
      <c r="J139" s="42"/>
      <c r="K139" s="43" t="s">
        <v>1245</v>
      </c>
      <c r="L139" s="44"/>
      <c r="M139" s="45"/>
      <c r="N139" s="46"/>
      <c r="O139" s="46" t="s">
        <v>886</v>
      </c>
      <c r="P139" s="46">
        <v>4</v>
      </c>
      <c r="Q139" s="46"/>
      <c r="R139" s="47" t="s">
        <v>840</v>
      </c>
      <c r="S139" s="48" t="s">
        <v>316</v>
      </c>
      <c r="T139" s="39" t="s">
        <v>563</v>
      </c>
      <c r="U139" s="49" t="s">
        <v>888</v>
      </c>
      <c r="V139" s="50">
        <v>3</v>
      </c>
      <c r="W139" s="50"/>
      <c r="X139" s="34">
        <f>IF(E139="","",COUNTA(D$9:$D139)-COUNTIFS(D$9:$D139,"",D$9:$D139,"=*"))</f>
        <v>131</v>
      </c>
      <c r="Y139" s="34">
        <f t="shared" ref="Y139:Y202" si="14">IF(E139 &lt;&gt;"", IF(D139= "Decimal",Y138+AA139,Y138+Z139), Y138)</f>
        <v>998</v>
      </c>
      <c r="Z139" s="34">
        <f t="shared" ref="Z139:Z202" si="15">IF(E139&lt;&gt;"", E139+1, "")</f>
        <v>5</v>
      </c>
      <c r="AA139" s="34">
        <f t="shared" ref="AA139:AA202" si="16">IF(E139&lt;&gt;"",IF(F139&lt;&gt;"",E139+2,E139+1),"")</f>
        <v>5</v>
      </c>
      <c r="AB139" s="34"/>
      <c r="AC139" s="9">
        <f t="shared" si="12"/>
        <v>1</v>
      </c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</row>
    <row r="140" spans="1:40" s="51" customFormat="1" ht="12.75" customHeight="1">
      <c r="A140" s="38">
        <f t="shared" si="0"/>
        <v>132</v>
      </c>
      <c r="B140" s="39" t="s">
        <v>318</v>
      </c>
      <c r="C140" s="39" t="s">
        <v>319</v>
      </c>
      <c r="D140" s="40" t="s">
        <v>56</v>
      </c>
      <c r="E140" s="41">
        <v>12</v>
      </c>
      <c r="F140" s="41"/>
      <c r="G140" s="42">
        <f t="shared" si="13"/>
        <v>998</v>
      </c>
      <c r="H140" s="42"/>
      <c r="I140" s="42"/>
      <c r="J140" s="42"/>
      <c r="K140" s="43" t="s">
        <v>1245</v>
      </c>
      <c r="L140" s="44"/>
      <c r="M140" s="45"/>
      <c r="N140" s="46"/>
      <c r="O140" s="46" t="s">
        <v>886</v>
      </c>
      <c r="P140" s="46">
        <v>12</v>
      </c>
      <c r="Q140" s="46"/>
      <c r="R140" s="47" t="s">
        <v>840</v>
      </c>
      <c r="S140" s="48" t="s">
        <v>318</v>
      </c>
      <c r="T140" s="39" t="s">
        <v>570</v>
      </c>
      <c r="U140" s="49" t="s">
        <v>888</v>
      </c>
      <c r="V140" s="50">
        <v>6</v>
      </c>
      <c r="W140" s="50"/>
      <c r="X140" s="34">
        <f>IF(E140="","",COUNTA(D$9:$D140)-COUNTIFS(D$9:$D140,"",D$9:$D140,"=*"))</f>
        <v>132</v>
      </c>
      <c r="Y140" s="34">
        <f t="shared" si="14"/>
        <v>1011</v>
      </c>
      <c r="Z140" s="34">
        <f t="shared" si="15"/>
        <v>13</v>
      </c>
      <c r="AA140" s="34">
        <f t="shared" si="16"/>
        <v>13</v>
      </c>
      <c r="AB140" s="34"/>
      <c r="AC140" s="9">
        <f t="shared" si="12"/>
        <v>1</v>
      </c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</row>
    <row r="141" spans="1:40" s="51" customFormat="1" ht="12.75" customHeight="1">
      <c r="A141" s="38">
        <f t="shared" si="0"/>
        <v>133</v>
      </c>
      <c r="B141" s="39" t="s">
        <v>320</v>
      </c>
      <c r="C141" s="39" t="s">
        <v>321</v>
      </c>
      <c r="D141" s="40" t="s">
        <v>88</v>
      </c>
      <c r="E141" s="41">
        <v>3</v>
      </c>
      <c r="F141" s="41">
        <v>0</v>
      </c>
      <c r="G141" s="42">
        <f t="shared" si="13"/>
        <v>1011</v>
      </c>
      <c r="H141" s="42"/>
      <c r="I141" s="42"/>
      <c r="J141" s="42"/>
      <c r="K141" s="43">
        <v>0</v>
      </c>
      <c r="L141" s="44"/>
      <c r="M141" s="45"/>
      <c r="N141" s="46"/>
      <c r="O141" s="46" t="s">
        <v>887</v>
      </c>
      <c r="P141" s="46">
        <v>3</v>
      </c>
      <c r="Q141" s="46"/>
      <c r="R141" s="47" t="s">
        <v>840</v>
      </c>
      <c r="S141" s="48" t="s">
        <v>320</v>
      </c>
      <c r="T141" s="39" t="s">
        <v>662</v>
      </c>
      <c r="U141" s="49" t="s">
        <v>888</v>
      </c>
      <c r="V141" s="50">
        <v>2</v>
      </c>
      <c r="W141" s="50"/>
      <c r="X141" s="34">
        <f>IF(E141="","",COUNTA(D$9:$D141)-COUNTIFS(D$9:$D141,"",D$9:$D141,"=*"))</f>
        <v>133</v>
      </c>
      <c r="Y141" s="34">
        <f t="shared" si="14"/>
        <v>1016</v>
      </c>
      <c r="Z141" s="34">
        <f t="shared" si="15"/>
        <v>4</v>
      </c>
      <c r="AA141" s="34">
        <f t="shared" si="16"/>
        <v>5</v>
      </c>
      <c r="AB141" s="34"/>
      <c r="AC141" s="9">
        <f t="shared" si="12"/>
        <v>1</v>
      </c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</row>
    <row r="142" spans="1:40" s="51" customFormat="1" ht="12.75" customHeight="1">
      <c r="A142" s="38">
        <f t="shared" si="0"/>
        <v>134</v>
      </c>
      <c r="B142" s="39" t="s">
        <v>322</v>
      </c>
      <c r="C142" s="39" t="s">
        <v>323</v>
      </c>
      <c r="D142" s="40" t="s">
        <v>88</v>
      </c>
      <c r="E142" s="41">
        <v>5</v>
      </c>
      <c r="F142" s="41">
        <v>0</v>
      </c>
      <c r="G142" s="42">
        <f t="shared" si="13"/>
        <v>1016</v>
      </c>
      <c r="H142" s="42"/>
      <c r="I142" s="42"/>
      <c r="J142" s="42"/>
      <c r="K142" s="43">
        <v>0</v>
      </c>
      <c r="L142" s="44"/>
      <c r="M142" s="45"/>
      <c r="N142" s="46"/>
      <c r="O142" s="46" t="s">
        <v>887</v>
      </c>
      <c r="P142" s="46">
        <v>5</v>
      </c>
      <c r="Q142" s="46"/>
      <c r="R142" s="47" t="s">
        <v>840</v>
      </c>
      <c r="S142" s="48" t="s">
        <v>322</v>
      </c>
      <c r="T142" s="39" t="s">
        <v>668</v>
      </c>
      <c r="U142" s="49" t="s">
        <v>888</v>
      </c>
      <c r="V142" s="50">
        <v>3</v>
      </c>
      <c r="W142" s="50"/>
      <c r="X142" s="34">
        <f>IF(E142="","",COUNTA(D$9:$D142)-COUNTIFS(D$9:$D142,"",D$9:$D142,"=*"))</f>
        <v>134</v>
      </c>
      <c r="Y142" s="34">
        <f t="shared" si="14"/>
        <v>1023</v>
      </c>
      <c r="Z142" s="34">
        <f t="shared" si="15"/>
        <v>6</v>
      </c>
      <c r="AA142" s="34">
        <f t="shared" si="16"/>
        <v>7</v>
      </c>
      <c r="AB142" s="34"/>
      <c r="AC142" s="9">
        <f t="shared" si="12"/>
        <v>1</v>
      </c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</row>
    <row r="143" spans="1:40" s="51" customFormat="1" ht="12.75" customHeight="1">
      <c r="A143" s="38">
        <f t="shared" si="0"/>
        <v>135</v>
      </c>
      <c r="B143" s="39" t="s">
        <v>324</v>
      </c>
      <c r="C143" s="39" t="s">
        <v>325</v>
      </c>
      <c r="D143" s="40" t="s">
        <v>56</v>
      </c>
      <c r="E143" s="41">
        <v>1</v>
      </c>
      <c r="F143" s="41"/>
      <c r="G143" s="42">
        <f t="shared" si="13"/>
        <v>1023</v>
      </c>
      <c r="H143" s="42"/>
      <c r="I143" s="42"/>
      <c r="J143" s="42"/>
      <c r="K143" s="43" t="s">
        <v>1245</v>
      </c>
      <c r="L143" s="44"/>
      <c r="M143" s="45"/>
      <c r="N143" s="46"/>
      <c r="O143" s="46" t="s">
        <v>886</v>
      </c>
      <c r="P143" s="46">
        <v>1</v>
      </c>
      <c r="Q143" s="46"/>
      <c r="R143" s="47" t="s">
        <v>840</v>
      </c>
      <c r="S143" s="48" t="s">
        <v>324</v>
      </c>
      <c r="T143" s="39" t="s">
        <v>661</v>
      </c>
      <c r="U143" s="49" t="s">
        <v>887</v>
      </c>
      <c r="V143" s="50">
        <v>1</v>
      </c>
      <c r="W143" s="50"/>
      <c r="X143" s="34">
        <f>IF(E143="","",COUNTA(D$9:$D143)-COUNTIFS(D$9:$D143,"",D$9:$D143,"=*"))</f>
        <v>135</v>
      </c>
      <c r="Y143" s="34">
        <f t="shared" si="14"/>
        <v>1025</v>
      </c>
      <c r="Z143" s="34">
        <f t="shared" si="15"/>
        <v>2</v>
      </c>
      <c r="AA143" s="34">
        <f t="shared" si="16"/>
        <v>2</v>
      </c>
      <c r="AB143" s="34"/>
      <c r="AC143" s="9">
        <f t="shared" si="12"/>
        <v>1</v>
      </c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</row>
    <row r="144" spans="1:40" s="51" customFormat="1" ht="12.75" customHeight="1">
      <c r="A144" s="38">
        <f t="shared" si="0"/>
        <v>136</v>
      </c>
      <c r="B144" s="39" t="s">
        <v>326</v>
      </c>
      <c r="C144" s="39" t="s">
        <v>327</v>
      </c>
      <c r="D144" s="40" t="s">
        <v>56</v>
      </c>
      <c r="E144" s="41">
        <v>4</v>
      </c>
      <c r="F144" s="41"/>
      <c r="G144" s="42">
        <f t="shared" si="13"/>
        <v>1025</v>
      </c>
      <c r="H144" s="42"/>
      <c r="I144" s="42"/>
      <c r="J144" s="42"/>
      <c r="K144" s="43" t="s">
        <v>1245</v>
      </c>
      <c r="L144" s="44"/>
      <c r="M144" s="45"/>
      <c r="N144" s="46"/>
      <c r="O144" s="46" t="s">
        <v>886</v>
      </c>
      <c r="P144" s="46">
        <v>4</v>
      </c>
      <c r="Q144" s="46"/>
      <c r="R144" s="47" t="s">
        <v>840</v>
      </c>
      <c r="S144" s="48" t="s">
        <v>326</v>
      </c>
      <c r="T144" s="39" t="s">
        <v>563</v>
      </c>
      <c r="U144" s="49" t="s">
        <v>888</v>
      </c>
      <c r="V144" s="50">
        <v>3</v>
      </c>
      <c r="W144" s="50"/>
      <c r="X144" s="34">
        <f>IF(E144="","",COUNTA(D$9:$D144)-COUNTIFS(D$9:$D144,"",D$9:$D144,"=*"))</f>
        <v>136</v>
      </c>
      <c r="Y144" s="34">
        <f t="shared" si="14"/>
        <v>1030</v>
      </c>
      <c r="Z144" s="34">
        <f t="shared" si="15"/>
        <v>5</v>
      </c>
      <c r="AA144" s="34">
        <f t="shared" si="16"/>
        <v>5</v>
      </c>
      <c r="AB144" s="34"/>
      <c r="AC144" s="9">
        <f t="shared" si="12"/>
        <v>1</v>
      </c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</row>
    <row r="145" spans="1:40" s="51" customFormat="1" ht="12.75" customHeight="1">
      <c r="A145" s="38">
        <f t="shared" si="0"/>
        <v>137</v>
      </c>
      <c r="B145" s="39" t="s">
        <v>328</v>
      </c>
      <c r="C145" s="39" t="s">
        <v>329</v>
      </c>
      <c r="D145" s="40" t="s">
        <v>56</v>
      </c>
      <c r="E145" s="41">
        <v>12</v>
      </c>
      <c r="F145" s="41"/>
      <c r="G145" s="42">
        <f t="shared" si="13"/>
        <v>1030</v>
      </c>
      <c r="H145" s="42"/>
      <c r="I145" s="42"/>
      <c r="J145" s="42"/>
      <c r="K145" s="43" t="s">
        <v>1245</v>
      </c>
      <c r="L145" s="44"/>
      <c r="M145" s="45"/>
      <c r="N145" s="46"/>
      <c r="O145" s="46" t="s">
        <v>886</v>
      </c>
      <c r="P145" s="46">
        <v>12</v>
      </c>
      <c r="Q145" s="46"/>
      <c r="R145" s="47" t="s">
        <v>840</v>
      </c>
      <c r="S145" s="48" t="s">
        <v>328</v>
      </c>
      <c r="T145" s="39" t="s">
        <v>570</v>
      </c>
      <c r="U145" s="49" t="s">
        <v>888</v>
      </c>
      <c r="V145" s="50">
        <v>6</v>
      </c>
      <c r="W145" s="50"/>
      <c r="X145" s="34">
        <f>IF(E145="","",COUNTA(D$9:$D145)-COUNTIFS(D$9:$D145,"",D$9:$D145,"=*"))</f>
        <v>137</v>
      </c>
      <c r="Y145" s="34">
        <f t="shared" si="14"/>
        <v>1043</v>
      </c>
      <c r="Z145" s="34">
        <f t="shared" si="15"/>
        <v>13</v>
      </c>
      <c r="AA145" s="34">
        <f t="shared" si="16"/>
        <v>13</v>
      </c>
      <c r="AB145" s="34"/>
      <c r="AC145" s="9">
        <f t="shared" si="12"/>
        <v>1</v>
      </c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</row>
    <row r="146" spans="1:40" s="51" customFormat="1" ht="12.75" customHeight="1">
      <c r="A146" s="38">
        <f t="shared" si="0"/>
        <v>138</v>
      </c>
      <c r="B146" s="39" t="s">
        <v>330</v>
      </c>
      <c r="C146" s="39" t="s">
        <v>331</v>
      </c>
      <c r="D146" s="40" t="s">
        <v>88</v>
      </c>
      <c r="E146" s="41">
        <v>3</v>
      </c>
      <c r="F146" s="41">
        <v>0</v>
      </c>
      <c r="G146" s="42">
        <f t="shared" si="13"/>
        <v>1043</v>
      </c>
      <c r="H146" s="42"/>
      <c r="I146" s="42"/>
      <c r="J146" s="42"/>
      <c r="K146" s="43">
        <v>0</v>
      </c>
      <c r="L146" s="44"/>
      <c r="M146" s="45"/>
      <c r="N146" s="46"/>
      <c r="O146" s="46" t="s">
        <v>887</v>
      </c>
      <c r="P146" s="46">
        <v>3</v>
      </c>
      <c r="Q146" s="46"/>
      <c r="R146" s="47" t="s">
        <v>840</v>
      </c>
      <c r="S146" s="48" t="s">
        <v>330</v>
      </c>
      <c r="T146" s="39" t="s">
        <v>662</v>
      </c>
      <c r="U146" s="49" t="s">
        <v>888</v>
      </c>
      <c r="V146" s="50">
        <v>2</v>
      </c>
      <c r="W146" s="50"/>
      <c r="X146" s="34">
        <f>IF(E146="","",COUNTA(D$9:$D146)-COUNTIFS(D$9:$D146,"",D$9:$D146,"=*"))</f>
        <v>138</v>
      </c>
      <c r="Y146" s="34">
        <f t="shared" si="14"/>
        <v>1048</v>
      </c>
      <c r="Z146" s="34">
        <f t="shared" si="15"/>
        <v>4</v>
      </c>
      <c r="AA146" s="34">
        <f t="shared" si="16"/>
        <v>5</v>
      </c>
      <c r="AB146" s="34"/>
      <c r="AC146" s="9">
        <f t="shared" si="12"/>
        <v>1</v>
      </c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</row>
    <row r="147" spans="1:40" s="51" customFormat="1" ht="12.75" customHeight="1">
      <c r="A147" s="38">
        <f t="shared" si="0"/>
        <v>139</v>
      </c>
      <c r="B147" s="39" t="s">
        <v>332</v>
      </c>
      <c r="C147" s="39" t="s">
        <v>333</v>
      </c>
      <c r="D147" s="40" t="s">
        <v>56</v>
      </c>
      <c r="E147" s="41">
        <v>8</v>
      </c>
      <c r="F147" s="41"/>
      <c r="G147" s="42">
        <f t="shared" si="13"/>
        <v>1048</v>
      </c>
      <c r="H147" s="42"/>
      <c r="I147" s="42">
        <v>2</v>
      </c>
      <c r="J147" s="42"/>
      <c r="K147" s="43" t="s">
        <v>1245</v>
      </c>
      <c r="L147" s="44"/>
      <c r="M147" s="45"/>
      <c r="N147" s="46"/>
      <c r="O147" s="46" t="s">
        <v>886</v>
      </c>
      <c r="P147" s="46">
        <v>8</v>
      </c>
      <c r="Q147" s="46"/>
      <c r="R147" s="47" t="s">
        <v>840</v>
      </c>
      <c r="S147" s="48" t="s">
        <v>332</v>
      </c>
      <c r="T147" s="39" t="s">
        <v>663</v>
      </c>
      <c r="U147" s="49" t="s">
        <v>888</v>
      </c>
      <c r="V147" s="50">
        <v>5</v>
      </c>
      <c r="W147" s="50"/>
      <c r="X147" s="34">
        <f>IF(E147="","",COUNTA(D$9:$D147)-COUNTIFS(D$9:$D147,"",D$9:$D147,"=*"))</f>
        <v>139</v>
      </c>
      <c r="Y147" s="34">
        <f t="shared" si="14"/>
        <v>1057</v>
      </c>
      <c r="Z147" s="34">
        <f t="shared" si="15"/>
        <v>9</v>
      </c>
      <c r="AA147" s="34">
        <f t="shared" si="16"/>
        <v>9</v>
      </c>
      <c r="AB147" s="34"/>
      <c r="AC147" s="9">
        <f t="shared" si="12"/>
        <v>1</v>
      </c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</row>
    <row r="148" spans="1:40" s="51" customFormat="1" ht="12.75" customHeight="1">
      <c r="A148" s="38">
        <f t="shared" si="0"/>
        <v>140</v>
      </c>
      <c r="B148" s="39" t="s">
        <v>334</v>
      </c>
      <c r="C148" s="39" t="s">
        <v>335</v>
      </c>
      <c r="D148" s="40" t="s">
        <v>56</v>
      </c>
      <c r="E148" s="41">
        <v>2</v>
      </c>
      <c r="F148" s="41"/>
      <c r="G148" s="42">
        <f t="shared" si="13"/>
        <v>1057</v>
      </c>
      <c r="H148" s="42"/>
      <c r="I148" s="42"/>
      <c r="J148" s="42"/>
      <c r="K148" s="43" t="s">
        <v>1245</v>
      </c>
      <c r="L148" s="44"/>
      <c r="M148" s="45"/>
      <c r="N148" s="46"/>
      <c r="O148" s="46" t="s">
        <v>886</v>
      </c>
      <c r="P148" s="46">
        <v>2</v>
      </c>
      <c r="Q148" s="46"/>
      <c r="R148" s="47" t="s">
        <v>840</v>
      </c>
      <c r="S148" s="48" t="s">
        <v>334</v>
      </c>
      <c r="T148" s="39" t="s">
        <v>664</v>
      </c>
      <c r="U148" s="49" t="s">
        <v>887</v>
      </c>
      <c r="V148" s="50">
        <v>2</v>
      </c>
      <c r="W148" s="50"/>
      <c r="X148" s="34">
        <f>IF(E148="","",COUNTA(D$9:$D148)-COUNTIFS(D$9:$D148,"",D$9:$D148,"=*"))</f>
        <v>140</v>
      </c>
      <c r="Y148" s="34">
        <f t="shared" si="14"/>
        <v>1060</v>
      </c>
      <c r="Z148" s="34">
        <f t="shared" si="15"/>
        <v>3</v>
      </c>
      <c r="AA148" s="34">
        <f t="shared" si="16"/>
        <v>3</v>
      </c>
      <c r="AB148" s="34"/>
      <c r="AC148" s="9">
        <f t="shared" si="12"/>
        <v>1</v>
      </c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</row>
    <row r="149" spans="1:40" s="51" customFormat="1" ht="12.75" customHeight="1">
      <c r="A149" s="38">
        <f t="shared" si="0"/>
        <v>141</v>
      </c>
      <c r="B149" s="39" t="s">
        <v>336</v>
      </c>
      <c r="C149" s="39" t="s">
        <v>337</v>
      </c>
      <c r="D149" s="40" t="s">
        <v>56</v>
      </c>
      <c r="E149" s="41">
        <v>9</v>
      </c>
      <c r="F149" s="41"/>
      <c r="G149" s="42">
        <f t="shared" si="13"/>
        <v>1060</v>
      </c>
      <c r="H149" s="42"/>
      <c r="I149" s="42"/>
      <c r="J149" s="42"/>
      <c r="K149" s="43" t="s">
        <v>1245</v>
      </c>
      <c r="L149" s="44"/>
      <c r="M149" s="45"/>
      <c r="N149" s="46"/>
      <c r="O149" s="46" t="s">
        <v>886</v>
      </c>
      <c r="P149" s="46">
        <v>9</v>
      </c>
      <c r="Q149" s="46"/>
      <c r="R149" s="47" t="s">
        <v>840</v>
      </c>
      <c r="S149" s="48" t="s">
        <v>336</v>
      </c>
      <c r="T149" s="39" t="s">
        <v>665</v>
      </c>
      <c r="U149" s="49" t="s">
        <v>888</v>
      </c>
      <c r="V149" s="50">
        <v>5</v>
      </c>
      <c r="W149" s="50"/>
      <c r="X149" s="34">
        <f>IF(E149="","",COUNTA(D$9:$D149)-COUNTIFS(D$9:$D149,"",D$9:$D149,"=*"))</f>
        <v>141</v>
      </c>
      <c r="Y149" s="34">
        <f t="shared" si="14"/>
        <v>1070</v>
      </c>
      <c r="Z149" s="34">
        <f t="shared" si="15"/>
        <v>10</v>
      </c>
      <c r="AA149" s="34">
        <f t="shared" si="16"/>
        <v>10</v>
      </c>
      <c r="AB149" s="34"/>
      <c r="AC149" s="9">
        <f t="shared" si="12"/>
        <v>1</v>
      </c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</row>
    <row r="150" spans="1:40" s="51" customFormat="1" ht="12.75" customHeight="1">
      <c r="A150" s="38">
        <f t="shared" si="0"/>
        <v>142</v>
      </c>
      <c r="B150" s="39" t="s">
        <v>338</v>
      </c>
      <c r="C150" s="39" t="s">
        <v>339</v>
      </c>
      <c r="D150" s="40" t="s">
        <v>56</v>
      </c>
      <c r="E150" s="41">
        <v>6</v>
      </c>
      <c r="F150" s="41"/>
      <c r="G150" s="42">
        <f t="shared" si="13"/>
        <v>1070</v>
      </c>
      <c r="H150" s="42"/>
      <c r="I150" s="42"/>
      <c r="J150" s="42"/>
      <c r="K150" s="43" t="s">
        <v>1245</v>
      </c>
      <c r="L150" s="44"/>
      <c r="M150" s="45"/>
      <c r="N150" s="46"/>
      <c r="O150" s="46" t="s">
        <v>886</v>
      </c>
      <c r="P150" s="46">
        <v>6</v>
      </c>
      <c r="Q150" s="46"/>
      <c r="R150" s="47"/>
      <c r="S150" s="48"/>
      <c r="T150" s="39"/>
      <c r="U150" s="49"/>
      <c r="V150" s="50"/>
      <c r="W150" s="50"/>
      <c r="X150" s="34">
        <f>IF(E150="","",COUNTA(D$9:$D150)-COUNTIFS(D$9:$D150,"",D$9:$D150,"=*"))</f>
        <v>142</v>
      </c>
      <c r="Y150" s="34">
        <f t="shared" si="14"/>
        <v>1077</v>
      </c>
      <c r="Z150" s="34">
        <f t="shared" si="15"/>
        <v>7</v>
      </c>
      <c r="AA150" s="34">
        <f t="shared" si="16"/>
        <v>7</v>
      </c>
      <c r="AB150" s="34"/>
      <c r="AC150" s="9">
        <f t="shared" si="12"/>
        <v>1</v>
      </c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</row>
    <row r="151" spans="1:40" s="51" customFormat="1" ht="12.75" customHeight="1">
      <c r="A151" s="38">
        <f t="shared" si="0"/>
        <v>143</v>
      </c>
      <c r="B151" s="39" t="s">
        <v>340</v>
      </c>
      <c r="C151" s="39" t="s">
        <v>341</v>
      </c>
      <c r="D151" s="40" t="s">
        <v>56</v>
      </c>
      <c r="E151" s="41">
        <v>6</v>
      </c>
      <c r="F151" s="41"/>
      <c r="G151" s="42">
        <f t="shared" si="13"/>
        <v>1077</v>
      </c>
      <c r="H151" s="42"/>
      <c r="I151" s="42"/>
      <c r="J151" s="42"/>
      <c r="K151" s="43" t="s">
        <v>1245</v>
      </c>
      <c r="L151" s="44"/>
      <c r="M151" s="45"/>
      <c r="N151" s="46"/>
      <c r="O151" s="46" t="s">
        <v>886</v>
      </c>
      <c r="P151" s="46">
        <v>6</v>
      </c>
      <c r="Q151" s="46"/>
      <c r="R151" s="47"/>
      <c r="S151" s="48"/>
      <c r="T151" s="39"/>
      <c r="U151" s="49"/>
      <c r="V151" s="50"/>
      <c r="W151" s="50"/>
      <c r="X151" s="34">
        <f>IF(E151="","",COUNTA(D$9:$D151)-COUNTIFS(D$9:$D151,"",D$9:$D151,"=*"))</f>
        <v>143</v>
      </c>
      <c r="Y151" s="34">
        <f t="shared" si="14"/>
        <v>1084</v>
      </c>
      <c r="Z151" s="34">
        <f t="shared" si="15"/>
        <v>7</v>
      </c>
      <c r="AA151" s="34">
        <f t="shared" si="16"/>
        <v>7</v>
      </c>
      <c r="AB151" s="34"/>
      <c r="AC151" s="9">
        <f t="shared" si="12"/>
        <v>1</v>
      </c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</row>
    <row r="152" spans="1:40" s="51" customFormat="1" ht="12.75" customHeight="1">
      <c r="A152" s="38">
        <f t="shared" si="0"/>
        <v>144</v>
      </c>
      <c r="B152" s="39" t="s">
        <v>342</v>
      </c>
      <c r="C152" s="39" t="s">
        <v>343</v>
      </c>
      <c r="D152" s="40" t="s">
        <v>56</v>
      </c>
      <c r="E152" s="41">
        <v>7</v>
      </c>
      <c r="F152" s="41"/>
      <c r="G152" s="42">
        <f t="shared" si="13"/>
        <v>1084</v>
      </c>
      <c r="H152" s="42"/>
      <c r="I152" s="42"/>
      <c r="J152" s="42"/>
      <c r="K152" s="43" t="s">
        <v>1245</v>
      </c>
      <c r="L152" s="44"/>
      <c r="M152" s="45"/>
      <c r="N152" s="46"/>
      <c r="O152" s="46" t="s">
        <v>886</v>
      </c>
      <c r="P152" s="46">
        <v>7</v>
      </c>
      <c r="Q152" s="46"/>
      <c r="R152" s="47"/>
      <c r="S152" s="48"/>
      <c r="T152" s="39"/>
      <c r="U152" s="49"/>
      <c r="V152" s="50"/>
      <c r="W152" s="50"/>
      <c r="X152" s="34">
        <f>IF(E152="","",COUNTA(D$9:$D152)-COUNTIFS(D$9:$D152,"",D$9:$D152,"=*"))</f>
        <v>144</v>
      </c>
      <c r="Y152" s="34">
        <f t="shared" si="14"/>
        <v>1092</v>
      </c>
      <c r="Z152" s="34">
        <f t="shared" si="15"/>
        <v>8</v>
      </c>
      <c r="AA152" s="34">
        <f t="shared" si="16"/>
        <v>8</v>
      </c>
      <c r="AB152" s="34"/>
      <c r="AC152" s="9">
        <f t="shared" si="12"/>
        <v>1</v>
      </c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</row>
    <row r="153" spans="1:40" s="51" customFormat="1" ht="12.75" customHeight="1">
      <c r="A153" s="38">
        <f t="shared" si="0"/>
        <v>145</v>
      </c>
      <c r="B153" s="39" t="s">
        <v>344</v>
      </c>
      <c r="C153" s="39" t="s">
        <v>345</v>
      </c>
      <c r="D153" s="40" t="s">
        <v>56</v>
      </c>
      <c r="E153" s="41">
        <v>5</v>
      </c>
      <c r="F153" s="41"/>
      <c r="G153" s="42">
        <f t="shared" si="13"/>
        <v>1092</v>
      </c>
      <c r="H153" s="42"/>
      <c r="I153" s="42"/>
      <c r="J153" s="42"/>
      <c r="K153" s="43" t="s">
        <v>1245</v>
      </c>
      <c r="L153" s="44"/>
      <c r="M153" s="45"/>
      <c r="N153" s="46"/>
      <c r="O153" s="46" t="s">
        <v>886</v>
      </c>
      <c r="P153" s="46">
        <v>5</v>
      </c>
      <c r="Q153" s="46"/>
      <c r="R153" s="47"/>
      <c r="S153" s="48"/>
      <c r="T153" s="39"/>
      <c r="U153" s="49"/>
      <c r="V153" s="50"/>
      <c r="W153" s="50"/>
      <c r="X153" s="34">
        <f>IF(E153="","",COUNTA(D$9:$D153)-COUNTIFS(D$9:$D153,"",D$9:$D153,"=*"))</f>
        <v>145</v>
      </c>
      <c r="Y153" s="34">
        <f t="shared" si="14"/>
        <v>1098</v>
      </c>
      <c r="Z153" s="34">
        <f t="shared" si="15"/>
        <v>6</v>
      </c>
      <c r="AA153" s="34">
        <f t="shared" si="16"/>
        <v>6</v>
      </c>
      <c r="AB153" s="34"/>
      <c r="AC153" s="9">
        <f t="shared" si="12"/>
        <v>1</v>
      </c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</row>
    <row r="154" spans="1:40" s="51" customFormat="1" ht="12.75" customHeight="1">
      <c r="A154" s="38">
        <f t="shared" si="0"/>
        <v>146</v>
      </c>
      <c r="B154" s="39" t="s">
        <v>346</v>
      </c>
      <c r="C154" s="39" t="s">
        <v>347</v>
      </c>
      <c r="D154" s="40" t="s">
        <v>56</v>
      </c>
      <c r="E154" s="41">
        <v>5</v>
      </c>
      <c r="F154" s="41"/>
      <c r="G154" s="42">
        <f t="shared" si="13"/>
        <v>1098</v>
      </c>
      <c r="H154" s="42"/>
      <c r="I154" s="42"/>
      <c r="J154" s="42"/>
      <c r="K154" s="43" t="s">
        <v>1245</v>
      </c>
      <c r="L154" s="44"/>
      <c r="M154" s="45"/>
      <c r="N154" s="46"/>
      <c r="O154" s="46" t="s">
        <v>886</v>
      </c>
      <c r="P154" s="46">
        <v>5</v>
      </c>
      <c r="Q154" s="46"/>
      <c r="R154" s="47"/>
      <c r="S154" s="48"/>
      <c r="T154" s="39"/>
      <c r="U154" s="49"/>
      <c r="V154" s="50"/>
      <c r="W154" s="50"/>
      <c r="X154" s="34">
        <f>IF(E154="","",COUNTA(D$9:$D154)-COUNTIFS(D$9:$D154,"",D$9:$D154,"=*"))</f>
        <v>146</v>
      </c>
      <c r="Y154" s="34">
        <f t="shared" si="14"/>
        <v>1104</v>
      </c>
      <c r="Z154" s="34">
        <f t="shared" si="15"/>
        <v>6</v>
      </c>
      <c r="AA154" s="34">
        <f t="shared" si="16"/>
        <v>6</v>
      </c>
      <c r="AB154" s="34"/>
      <c r="AC154" s="9">
        <f t="shared" si="12"/>
        <v>1</v>
      </c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</row>
    <row r="155" spans="1:40" s="51" customFormat="1" ht="12.75" customHeight="1">
      <c r="A155" s="38">
        <f t="shared" si="0"/>
        <v>147</v>
      </c>
      <c r="B155" s="39" t="s">
        <v>348</v>
      </c>
      <c r="C155" s="39" t="s">
        <v>349</v>
      </c>
      <c r="D155" s="40" t="s">
        <v>56</v>
      </c>
      <c r="E155" s="41">
        <v>1</v>
      </c>
      <c r="F155" s="41"/>
      <c r="G155" s="42">
        <f t="shared" si="13"/>
        <v>1104</v>
      </c>
      <c r="H155" s="42"/>
      <c r="I155" s="42"/>
      <c r="J155" s="42"/>
      <c r="K155" s="43" t="s">
        <v>1245</v>
      </c>
      <c r="L155" s="44"/>
      <c r="M155" s="45"/>
      <c r="N155" s="46"/>
      <c r="O155" s="46" t="s">
        <v>886</v>
      </c>
      <c r="P155" s="46">
        <v>1</v>
      </c>
      <c r="Q155" s="46"/>
      <c r="R155" s="47" t="s">
        <v>840</v>
      </c>
      <c r="S155" s="48" t="s">
        <v>348</v>
      </c>
      <c r="T155" s="39" t="s">
        <v>667</v>
      </c>
      <c r="U155" s="49" t="s">
        <v>887</v>
      </c>
      <c r="V155" s="50">
        <v>1</v>
      </c>
      <c r="W155" s="50"/>
      <c r="X155" s="34">
        <f>IF(E155="","",COUNTA(D$9:$D155)-COUNTIFS(D$9:$D155,"",D$9:$D155,"=*"))</f>
        <v>147</v>
      </c>
      <c r="Y155" s="34">
        <f t="shared" si="14"/>
        <v>1106</v>
      </c>
      <c r="Z155" s="34">
        <f t="shared" si="15"/>
        <v>2</v>
      </c>
      <c r="AA155" s="34">
        <f t="shared" si="16"/>
        <v>2</v>
      </c>
      <c r="AB155" s="34"/>
      <c r="AC155" s="9">
        <f t="shared" si="12"/>
        <v>1</v>
      </c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</row>
    <row r="156" spans="1:40" s="51" customFormat="1" ht="12.75" customHeight="1">
      <c r="A156" s="38">
        <f t="shared" si="0"/>
        <v>148</v>
      </c>
      <c r="B156" s="39" t="s">
        <v>350</v>
      </c>
      <c r="C156" s="39" t="s">
        <v>351</v>
      </c>
      <c r="D156" s="40" t="s">
        <v>56</v>
      </c>
      <c r="E156" s="41">
        <v>4</v>
      </c>
      <c r="F156" s="41"/>
      <c r="G156" s="42">
        <f t="shared" si="13"/>
        <v>1106</v>
      </c>
      <c r="H156" s="42"/>
      <c r="I156" s="42"/>
      <c r="J156" s="42"/>
      <c r="K156" s="43" t="s">
        <v>1245</v>
      </c>
      <c r="L156" s="44"/>
      <c r="M156" s="45"/>
      <c r="N156" s="46"/>
      <c r="O156" s="46" t="s">
        <v>886</v>
      </c>
      <c r="P156" s="46">
        <v>4</v>
      </c>
      <c r="Q156" s="46"/>
      <c r="R156" s="47" t="s">
        <v>840</v>
      </c>
      <c r="S156" s="48" t="s">
        <v>350</v>
      </c>
      <c r="T156" s="39" t="s">
        <v>563</v>
      </c>
      <c r="U156" s="49" t="s">
        <v>888</v>
      </c>
      <c r="V156" s="50">
        <v>3</v>
      </c>
      <c r="W156" s="50"/>
      <c r="X156" s="34">
        <f>IF(E156="","",COUNTA(D$9:$D156)-COUNTIFS(D$9:$D156,"",D$9:$D156,"=*"))</f>
        <v>148</v>
      </c>
      <c r="Y156" s="34">
        <f t="shared" si="14"/>
        <v>1111</v>
      </c>
      <c r="Z156" s="34">
        <f t="shared" si="15"/>
        <v>5</v>
      </c>
      <c r="AA156" s="34">
        <f t="shared" si="16"/>
        <v>5</v>
      </c>
      <c r="AB156" s="34"/>
      <c r="AC156" s="9">
        <f t="shared" si="12"/>
        <v>1</v>
      </c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</row>
    <row r="157" spans="1:40" s="51" customFormat="1" ht="12.75" customHeight="1">
      <c r="A157" s="38">
        <f t="shared" si="0"/>
        <v>149</v>
      </c>
      <c r="B157" s="39" t="s">
        <v>352</v>
      </c>
      <c r="C157" s="39" t="s">
        <v>353</v>
      </c>
      <c r="D157" s="40" t="s">
        <v>56</v>
      </c>
      <c r="E157" s="41">
        <v>12</v>
      </c>
      <c r="F157" s="41"/>
      <c r="G157" s="42">
        <f t="shared" si="13"/>
        <v>1111</v>
      </c>
      <c r="H157" s="42"/>
      <c r="I157" s="42"/>
      <c r="J157" s="42"/>
      <c r="K157" s="43" t="s">
        <v>1245</v>
      </c>
      <c r="L157" s="44"/>
      <c r="M157" s="45"/>
      <c r="N157" s="46"/>
      <c r="O157" s="46" t="s">
        <v>886</v>
      </c>
      <c r="P157" s="46">
        <v>12</v>
      </c>
      <c r="Q157" s="46"/>
      <c r="R157" s="47" t="s">
        <v>840</v>
      </c>
      <c r="S157" s="48" t="s">
        <v>352</v>
      </c>
      <c r="T157" s="39" t="s">
        <v>570</v>
      </c>
      <c r="U157" s="49" t="s">
        <v>888</v>
      </c>
      <c r="V157" s="50">
        <v>6</v>
      </c>
      <c r="W157" s="50"/>
      <c r="X157" s="34">
        <f>IF(E157="","",COUNTA(D$9:$D157)-COUNTIFS(D$9:$D157,"",D$9:$D157,"=*"))</f>
        <v>149</v>
      </c>
      <c r="Y157" s="34">
        <f t="shared" si="14"/>
        <v>1124</v>
      </c>
      <c r="Z157" s="34">
        <f t="shared" si="15"/>
        <v>13</v>
      </c>
      <c r="AA157" s="34">
        <f t="shared" si="16"/>
        <v>13</v>
      </c>
      <c r="AB157" s="34"/>
      <c r="AC157" s="9">
        <f t="shared" si="12"/>
        <v>1</v>
      </c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</row>
    <row r="158" spans="1:40" s="51" customFormat="1" ht="12.75" customHeight="1">
      <c r="A158" s="38">
        <f t="shared" si="0"/>
        <v>150</v>
      </c>
      <c r="B158" s="39" t="s">
        <v>354</v>
      </c>
      <c r="C158" s="39" t="s">
        <v>355</v>
      </c>
      <c r="D158" s="40" t="s">
        <v>88</v>
      </c>
      <c r="E158" s="41">
        <v>3</v>
      </c>
      <c r="F158" s="41">
        <v>0</v>
      </c>
      <c r="G158" s="42">
        <f t="shared" si="13"/>
        <v>1124</v>
      </c>
      <c r="H158" s="42"/>
      <c r="I158" s="42"/>
      <c r="J158" s="42"/>
      <c r="K158" s="43">
        <v>0</v>
      </c>
      <c r="L158" s="44"/>
      <c r="M158" s="45"/>
      <c r="N158" s="46"/>
      <c r="O158" s="46" t="s">
        <v>887</v>
      </c>
      <c r="P158" s="46">
        <v>3</v>
      </c>
      <c r="Q158" s="46"/>
      <c r="R158" s="47" t="s">
        <v>840</v>
      </c>
      <c r="S158" s="48" t="s">
        <v>354</v>
      </c>
      <c r="T158" s="39" t="s">
        <v>662</v>
      </c>
      <c r="U158" s="49" t="s">
        <v>888</v>
      </c>
      <c r="V158" s="50">
        <v>2</v>
      </c>
      <c r="W158" s="50"/>
      <c r="X158" s="34">
        <f>IF(E158="","",COUNTA(D$9:$D158)-COUNTIFS(D$9:$D158,"",D$9:$D158,"=*"))</f>
        <v>150</v>
      </c>
      <c r="Y158" s="34">
        <f t="shared" si="14"/>
        <v>1129</v>
      </c>
      <c r="Z158" s="34">
        <f t="shared" si="15"/>
        <v>4</v>
      </c>
      <c r="AA158" s="34">
        <f t="shared" si="16"/>
        <v>5</v>
      </c>
      <c r="AB158" s="34"/>
      <c r="AC158" s="9">
        <f t="shared" si="12"/>
        <v>1</v>
      </c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</row>
    <row r="159" spans="1:40" s="51" customFormat="1" ht="12.75" customHeight="1">
      <c r="A159" s="38">
        <f t="shared" si="0"/>
        <v>151</v>
      </c>
      <c r="B159" s="39" t="s">
        <v>356</v>
      </c>
      <c r="C159" s="39" t="s">
        <v>357</v>
      </c>
      <c r="D159" s="40" t="s">
        <v>88</v>
      </c>
      <c r="E159" s="41">
        <v>5</v>
      </c>
      <c r="F159" s="41">
        <v>0</v>
      </c>
      <c r="G159" s="42">
        <f t="shared" si="13"/>
        <v>1129</v>
      </c>
      <c r="H159" s="42"/>
      <c r="I159" s="42"/>
      <c r="J159" s="42"/>
      <c r="K159" s="43">
        <v>0</v>
      </c>
      <c r="L159" s="44"/>
      <c r="M159" s="45"/>
      <c r="N159" s="46"/>
      <c r="O159" s="46" t="s">
        <v>887</v>
      </c>
      <c r="P159" s="46">
        <v>5</v>
      </c>
      <c r="Q159" s="46"/>
      <c r="R159" s="47" t="s">
        <v>840</v>
      </c>
      <c r="S159" s="48" t="s">
        <v>356</v>
      </c>
      <c r="T159" s="39" t="s">
        <v>668</v>
      </c>
      <c r="U159" s="49" t="s">
        <v>888</v>
      </c>
      <c r="V159" s="50">
        <v>3</v>
      </c>
      <c r="W159" s="50"/>
      <c r="X159" s="34">
        <f>IF(E159="","",COUNTA(D$9:$D159)-COUNTIFS(D$9:$D159,"",D$9:$D159,"=*"))</f>
        <v>151</v>
      </c>
      <c r="Y159" s="34">
        <f t="shared" si="14"/>
        <v>1136</v>
      </c>
      <c r="Z159" s="34">
        <f t="shared" si="15"/>
        <v>6</v>
      </c>
      <c r="AA159" s="34">
        <f t="shared" si="16"/>
        <v>7</v>
      </c>
      <c r="AB159" s="34"/>
      <c r="AC159" s="9">
        <f t="shared" si="12"/>
        <v>1</v>
      </c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</row>
    <row r="160" spans="1:40" s="51" customFormat="1" ht="12.75" customHeight="1">
      <c r="A160" s="38">
        <f t="shared" si="0"/>
        <v>152</v>
      </c>
      <c r="B160" s="39" t="s">
        <v>358</v>
      </c>
      <c r="C160" s="39" t="s">
        <v>359</v>
      </c>
      <c r="D160" s="40" t="s">
        <v>56</v>
      </c>
      <c r="E160" s="41">
        <v>1</v>
      </c>
      <c r="F160" s="41"/>
      <c r="G160" s="42">
        <f t="shared" si="13"/>
        <v>1136</v>
      </c>
      <c r="H160" s="42"/>
      <c r="I160" s="42"/>
      <c r="J160" s="42"/>
      <c r="K160" s="43" t="s">
        <v>1245</v>
      </c>
      <c r="L160" s="44"/>
      <c r="M160" s="45"/>
      <c r="N160" s="46"/>
      <c r="O160" s="46" t="s">
        <v>886</v>
      </c>
      <c r="P160" s="46">
        <v>1</v>
      </c>
      <c r="Q160" s="46"/>
      <c r="R160" s="47" t="s">
        <v>840</v>
      </c>
      <c r="S160" s="48" t="s">
        <v>358</v>
      </c>
      <c r="T160" s="39" t="s">
        <v>661</v>
      </c>
      <c r="U160" s="49" t="s">
        <v>887</v>
      </c>
      <c r="V160" s="50">
        <v>1</v>
      </c>
      <c r="W160" s="50"/>
      <c r="X160" s="34">
        <f>IF(E160="","",COUNTA(D$9:$D160)-COUNTIFS(D$9:$D160,"",D$9:$D160,"=*"))</f>
        <v>152</v>
      </c>
      <c r="Y160" s="34">
        <f t="shared" si="14"/>
        <v>1138</v>
      </c>
      <c r="Z160" s="34">
        <f t="shared" si="15"/>
        <v>2</v>
      </c>
      <c r="AA160" s="34">
        <f t="shared" si="16"/>
        <v>2</v>
      </c>
      <c r="AB160" s="34"/>
      <c r="AC160" s="9">
        <f t="shared" si="12"/>
        <v>1</v>
      </c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</row>
    <row r="161" spans="1:40" s="51" customFormat="1" ht="12.75" customHeight="1">
      <c r="A161" s="38">
        <f t="shared" si="0"/>
        <v>153</v>
      </c>
      <c r="B161" s="39" t="s">
        <v>360</v>
      </c>
      <c r="C161" s="39" t="s">
        <v>361</v>
      </c>
      <c r="D161" s="40" t="s">
        <v>56</v>
      </c>
      <c r="E161" s="41">
        <v>4</v>
      </c>
      <c r="F161" s="41"/>
      <c r="G161" s="42">
        <f t="shared" si="13"/>
        <v>1138</v>
      </c>
      <c r="H161" s="42"/>
      <c r="I161" s="42"/>
      <c r="J161" s="42"/>
      <c r="K161" s="43" t="s">
        <v>1245</v>
      </c>
      <c r="L161" s="44"/>
      <c r="M161" s="45"/>
      <c r="N161" s="46"/>
      <c r="O161" s="46" t="s">
        <v>886</v>
      </c>
      <c r="P161" s="46">
        <v>4</v>
      </c>
      <c r="Q161" s="46"/>
      <c r="R161" s="47" t="s">
        <v>840</v>
      </c>
      <c r="S161" s="48" t="s">
        <v>360</v>
      </c>
      <c r="T161" s="39" t="s">
        <v>563</v>
      </c>
      <c r="U161" s="49" t="s">
        <v>888</v>
      </c>
      <c r="V161" s="50">
        <v>3</v>
      </c>
      <c r="W161" s="50"/>
      <c r="X161" s="34">
        <f>IF(E161="","",COUNTA(D$9:$D161)-COUNTIFS(D$9:$D161,"",D$9:$D161,"=*"))</f>
        <v>153</v>
      </c>
      <c r="Y161" s="34">
        <f t="shared" si="14"/>
        <v>1143</v>
      </c>
      <c r="Z161" s="34">
        <f t="shared" si="15"/>
        <v>5</v>
      </c>
      <c r="AA161" s="34">
        <f t="shared" si="16"/>
        <v>5</v>
      </c>
      <c r="AB161" s="34"/>
      <c r="AC161" s="9">
        <f t="shared" si="12"/>
        <v>1</v>
      </c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</row>
    <row r="162" spans="1:40" s="51" customFormat="1" ht="12.75" customHeight="1">
      <c r="A162" s="38">
        <f t="shared" si="0"/>
        <v>154</v>
      </c>
      <c r="B162" s="39" t="s">
        <v>362</v>
      </c>
      <c r="C162" s="39" t="s">
        <v>363</v>
      </c>
      <c r="D162" s="40" t="s">
        <v>56</v>
      </c>
      <c r="E162" s="41">
        <v>12</v>
      </c>
      <c r="F162" s="41"/>
      <c r="G162" s="42">
        <f t="shared" si="13"/>
        <v>1143</v>
      </c>
      <c r="H162" s="42"/>
      <c r="I162" s="42"/>
      <c r="J162" s="42"/>
      <c r="K162" s="43" t="s">
        <v>1245</v>
      </c>
      <c r="L162" s="44"/>
      <c r="M162" s="45"/>
      <c r="N162" s="46"/>
      <c r="O162" s="46" t="s">
        <v>886</v>
      </c>
      <c r="P162" s="46">
        <v>12</v>
      </c>
      <c r="Q162" s="46"/>
      <c r="R162" s="47" t="s">
        <v>840</v>
      </c>
      <c r="S162" s="48" t="s">
        <v>362</v>
      </c>
      <c r="T162" s="39" t="s">
        <v>570</v>
      </c>
      <c r="U162" s="49" t="s">
        <v>888</v>
      </c>
      <c r="V162" s="50">
        <v>6</v>
      </c>
      <c r="W162" s="50"/>
      <c r="X162" s="34">
        <f>IF(E162="","",COUNTA(D$9:$D162)-COUNTIFS(D$9:$D162,"",D$9:$D162,"=*"))</f>
        <v>154</v>
      </c>
      <c r="Y162" s="34">
        <f t="shared" si="14"/>
        <v>1156</v>
      </c>
      <c r="Z162" s="34">
        <f t="shared" si="15"/>
        <v>13</v>
      </c>
      <c r="AA162" s="34">
        <f t="shared" si="16"/>
        <v>13</v>
      </c>
      <c r="AB162" s="34"/>
      <c r="AC162" s="9">
        <f t="shared" si="12"/>
        <v>1</v>
      </c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</row>
    <row r="163" spans="1:40" s="51" customFormat="1" ht="12.75" customHeight="1">
      <c r="A163" s="38">
        <f t="shared" si="0"/>
        <v>155</v>
      </c>
      <c r="B163" s="39" t="s">
        <v>364</v>
      </c>
      <c r="C163" s="39" t="s">
        <v>365</v>
      </c>
      <c r="D163" s="40" t="s">
        <v>88</v>
      </c>
      <c r="E163" s="41">
        <v>3</v>
      </c>
      <c r="F163" s="41">
        <v>0</v>
      </c>
      <c r="G163" s="42">
        <f t="shared" si="13"/>
        <v>1156</v>
      </c>
      <c r="H163" s="42"/>
      <c r="I163" s="42"/>
      <c r="J163" s="42"/>
      <c r="K163" s="43">
        <v>0</v>
      </c>
      <c r="L163" s="44"/>
      <c r="M163" s="45"/>
      <c r="N163" s="46"/>
      <c r="O163" s="46" t="s">
        <v>887</v>
      </c>
      <c r="P163" s="46">
        <v>3</v>
      </c>
      <c r="Q163" s="46"/>
      <c r="R163" s="47" t="s">
        <v>840</v>
      </c>
      <c r="S163" s="48" t="s">
        <v>364</v>
      </c>
      <c r="T163" s="39" t="s">
        <v>662</v>
      </c>
      <c r="U163" s="49" t="s">
        <v>888</v>
      </c>
      <c r="V163" s="50">
        <v>2</v>
      </c>
      <c r="W163" s="50"/>
      <c r="X163" s="34">
        <f>IF(E163="","",COUNTA(D$9:$D163)-COUNTIFS(D$9:$D163,"",D$9:$D163,"=*"))</f>
        <v>155</v>
      </c>
      <c r="Y163" s="34">
        <f t="shared" si="14"/>
        <v>1161</v>
      </c>
      <c r="Z163" s="34">
        <f t="shared" si="15"/>
        <v>4</v>
      </c>
      <c r="AA163" s="34">
        <f t="shared" si="16"/>
        <v>5</v>
      </c>
      <c r="AB163" s="34"/>
      <c r="AC163" s="9">
        <f t="shared" si="12"/>
        <v>1</v>
      </c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</row>
    <row r="164" spans="1:40" s="51" customFormat="1" ht="12.75" customHeight="1">
      <c r="A164" s="38">
        <f t="shared" si="0"/>
        <v>156</v>
      </c>
      <c r="B164" s="39" t="s">
        <v>366</v>
      </c>
      <c r="C164" s="39" t="s">
        <v>367</v>
      </c>
      <c r="D164" s="40" t="s">
        <v>56</v>
      </c>
      <c r="E164" s="41">
        <v>8</v>
      </c>
      <c r="F164" s="41"/>
      <c r="G164" s="42">
        <f t="shared" si="13"/>
        <v>1161</v>
      </c>
      <c r="H164" s="42"/>
      <c r="I164" s="42">
        <v>3</v>
      </c>
      <c r="J164" s="42"/>
      <c r="K164" s="43" t="s">
        <v>1245</v>
      </c>
      <c r="L164" s="44"/>
      <c r="M164" s="45"/>
      <c r="N164" s="46"/>
      <c r="O164" s="46" t="s">
        <v>886</v>
      </c>
      <c r="P164" s="46">
        <v>8</v>
      </c>
      <c r="Q164" s="46"/>
      <c r="R164" s="47" t="s">
        <v>840</v>
      </c>
      <c r="S164" s="48" t="s">
        <v>366</v>
      </c>
      <c r="T164" s="39" t="s">
        <v>663</v>
      </c>
      <c r="U164" s="49" t="s">
        <v>888</v>
      </c>
      <c r="V164" s="50">
        <v>5</v>
      </c>
      <c r="W164" s="50"/>
      <c r="X164" s="34">
        <f>IF(E164="","",COUNTA(D$9:$D164)-COUNTIFS(D$9:$D164,"",D$9:$D164,"=*"))</f>
        <v>156</v>
      </c>
      <c r="Y164" s="34">
        <f t="shared" si="14"/>
        <v>1170</v>
      </c>
      <c r="Z164" s="34">
        <f t="shared" si="15"/>
        <v>9</v>
      </c>
      <c r="AA164" s="34">
        <f t="shared" si="16"/>
        <v>9</v>
      </c>
      <c r="AB164" s="34"/>
      <c r="AC164" s="9">
        <f t="shared" si="12"/>
        <v>1</v>
      </c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</row>
    <row r="165" spans="1:40" s="51" customFormat="1" ht="12.75" customHeight="1">
      <c r="A165" s="38">
        <f t="shared" si="0"/>
        <v>157</v>
      </c>
      <c r="B165" s="39" t="s">
        <v>368</v>
      </c>
      <c r="C165" s="39" t="s">
        <v>369</v>
      </c>
      <c r="D165" s="40" t="s">
        <v>56</v>
      </c>
      <c r="E165" s="41">
        <v>2</v>
      </c>
      <c r="F165" s="41"/>
      <c r="G165" s="42">
        <f t="shared" si="13"/>
        <v>1170</v>
      </c>
      <c r="H165" s="42"/>
      <c r="I165" s="42"/>
      <c r="J165" s="42"/>
      <c r="K165" s="43" t="s">
        <v>1245</v>
      </c>
      <c r="L165" s="44"/>
      <c r="M165" s="45"/>
      <c r="N165" s="46"/>
      <c r="O165" s="46" t="s">
        <v>886</v>
      </c>
      <c r="P165" s="46">
        <v>2</v>
      </c>
      <c r="Q165" s="46"/>
      <c r="R165" s="47" t="s">
        <v>840</v>
      </c>
      <c r="S165" s="48" t="s">
        <v>368</v>
      </c>
      <c r="T165" s="39" t="s">
        <v>664</v>
      </c>
      <c r="U165" s="49" t="s">
        <v>887</v>
      </c>
      <c r="V165" s="50">
        <v>2</v>
      </c>
      <c r="W165" s="50"/>
      <c r="X165" s="34">
        <f>IF(E165="","",COUNTA(D$9:$D165)-COUNTIFS(D$9:$D165,"",D$9:$D165,"=*"))</f>
        <v>157</v>
      </c>
      <c r="Y165" s="34">
        <f t="shared" si="14"/>
        <v>1173</v>
      </c>
      <c r="Z165" s="34">
        <f t="shared" si="15"/>
        <v>3</v>
      </c>
      <c r="AA165" s="34">
        <f t="shared" si="16"/>
        <v>3</v>
      </c>
      <c r="AB165" s="34"/>
      <c r="AC165" s="9">
        <f t="shared" si="12"/>
        <v>1</v>
      </c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</row>
    <row r="166" spans="1:40" s="51" customFormat="1" ht="12.75" customHeight="1">
      <c r="A166" s="38">
        <f t="shared" si="0"/>
        <v>158</v>
      </c>
      <c r="B166" s="39" t="s">
        <v>370</v>
      </c>
      <c r="C166" s="39" t="s">
        <v>371</v>
      </c>
      <c r="D166" s="40" t="s">
        <v>56</v>
      </c>
      <c r="E166" s="41">
        <v>9</v>
      </c>
      <c r="F166" s="41"/>
      <c r="G166" s="42">
        <f t="shared" si="13"/>
        <v>1173</v>
      </c>
      <c r="H166" s="42"/>
      <c r="I166" s="42"/>
      <c r="J166" s="42"/>
      <c r="K166" s="43" t="s">
        <v>1245</v>
      </c>
      <c r="L166" s="44"/>
      <c r="M166" s="45"/>
      <c r="N166" s="46"/>
      <c r="O166" s="46" t="s">
        <v>886</v>
      </c>
      <c r="P166" s="46">
        <v>9</v>
      </c>
      <c r="Q166" s="46"/>
      <c r="R166" s="47" t="s">
        <v>840</v>
      </c>
      <c r="S166" s="48" t="s">
        <v>370</v>
      </c>
      <c r="T166" s="39" t="s">
        <v>665</v>
      </c>
      <c r="U166" s="49" t="s">
        <v>888</v>
      </c>
      <c r="V166" s="50">
        <v>5</v>
      </c>
      <c r="W166" s="50"/>
      <c r="X166" s="34">
        <f>IF(E166="","",COUNTA(D$9:$D166)-COUNTIFS(D$9:$D166,"",D$9:$D166,"=*"))</f>
        <v>158</v>
      </c>
      <c r="Y166" s="34">
        <f t="shared" si="14"/>
        <v>1183</v>
      </c>
      <c r="Z166" s="34">
        <f t="shared" si="15"/>
        <v>10</v>
      </c>
      <c r="AA166" s="34">
        <f t="shared" si="16"/>
        <v>10</v>
      </c>
      <c r="AB166" s="34"/>
      <c r="AC166" s="9">
        <f t="shared" si="12"/>
        <v>1</v>
      </c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</row>
    <row r="167" spans="1:40" s="51" customFormat="1" ht="12.75" customHeight="1">
      <c r="A167" s="38">
        <f t="shared" si="0"/>
        <v>159</v>
      </c>
      <c r="B167" s="39" t="s">
        <v>372</v>
      </c>
      <c r="C167" s="39" t="s">
        <v>373</v>
      </c>
      <c r="D167" s="40" t="s">
        <v>56</v>
      </c>
      <c r="E167" s="41">
        <v>6</v>
      </c>
      <c r="F167" s="41"/>
      <c r="G167" s="42">
        <f t="shared" si="13"/>
        <v>1183</v>
      </c>
      <c r="H167" s="42"/>
      <c r="I167" s="42"/>
      <c r="J167" s="42"/>
      <c r="K167" s="43" t="s">
        <v>1245</v>
      </c>
      <c r="L167" s="44"/>
      <c r="M167" s="45"/>
      <c r="N167" s="46"/>
      <c r="O167" s="46" t="s">
        <v>886</v>
      </c>
      <c r="P167" s="46">
        <v>6</v>
      </c>
      <c r="Q167" s="46"/>
      <c r="R167" s="47"/>
      <c r="S167" s="48"/>
      <c r="T167" s="39"/>
      <c r="U167" s="49"/>
      <c r="V167" s="50"/>
      <c r="W167" s="50"/>
      <c r="X167" s="34">
        <f>IF(E167="","",COUNTA(D$9:$D167)-COUNTIFS(D$9:$D167,"",D$9:$D167,"=*"))</f>
        <v>159</v>
      </c>
      <c r="Y167" s="34">
        <f t="shared" si="14"/>
        <v>1190</v>
      </c>
      <c r="Z167" s="34">
        <f t="shared" si="15"/>
        <v>7</v>
      </c>
      <c r="AA167" s="34">
        <f t="shared" si="16"/>
        <v>7</v>
      </c>
      <c r="AB167" s="34"/>
      <c r="AC167" s="9">
        <f t="shared" si="12"/>
        <v>1</v>
      </c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</row>
    <row r="168" spans="1:40" s="51" customFormat="1" ht="12.75" customHeight="1">
      <c r="A168" s="38">
        <f t="shared" si="0"/>
        <v>160</v>
      </c>
      <c r="B168" s="39" t="s">
        <v>374</v>
      </c>
      <c r="C168" s="39" t="s">
        <v>375</v>
      </c>
      <c r="D168" s="40" t="s">
        <v>56</v>
      </c>
      <c r="E168" s="41">
        <v>6</v>
      </c>
      <c r="F168" s="41"/>
      <c r="G168" s="42">
        <f t="shared" si="13"/>
        <v>1190</v>
      </c>
      <c r="H168" s="42"/>
      <c r="I168" s="42"/>
      <c r="J168" s="42"/>
      <c r="K168" s="43" t="s">
        <v>1245</v>
      </c>
      <c r="L168" s="44"/>
      <c r="M168" s="45"/>
      <c r="N168" s="46"/>
      <c r="O168" s="46" t="s">
        <v>886</v>
      </c>
      <c r="P168" s="46">
        <v>6</v>
      </c>
      <c r="Q168" s="46"/>
      <c r="R168" s="47"/>
      <c r="S168" s="48"/>
      <c r="T168" s="39"/>
      <c r="U168" s="49"/>
      <c r="V168" s="50"/>
      <c r="W168" s="50"/>
      <c r="X168" s="34">
        <f>IF(E168="","",COUNTA(D$9:$D168)-COUNTIFS(D$9:$D168,"",D$9:$D168,"=*"))</f>
        <v>160</v>
      </c>
      <c r="Y168" s="34">
        <f t="shared" si="14"/>
        <v>1197</v>
      </c>
      <c r="Z168" s="34">
        <f t="shared" si="15"/>
        <v>7</v>
      </c>
      <c r="AA168" s="34">
        <f t="shared" si="16"/>
        <v>7</v>
      </c>
      <c r="AB168" s="34"/>
      <c r="AC168" s="9">
        <f t="shared" si="12"/>
        <v>1</v>
      </c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</row>
    <row r="169" spans="1:40" s="51" customFormat="1" ht="12.75" customHeight="1">
      <c r="A169" s="38">
        <f t="shared" si="0"/>
        <v>161</v>
      </c>
      <c r="B169" s="39" t="s">
        <v>376</v>
      </c>
      <c r="C169" s="39" t="s">
        <v>377</v>
      </c>
      <c r="D169" s="40" t="s">
        <v>56</v>
      </c>
      <c r="E169" s="41">
        <v>7</v>
      </c>
      <c r="F169" s="41"/>
      <c r="G169" s="42">
        <f t="shared" si="13"/>
        <v>1197</v>
      </c>
      <c r="H169" s="42"/>
      <c r="I169" s="42"/>
      <c r="J169" s="42"/>
      <c r="K169" s="43" t="s">
        <v>1245</v>
      </c>
      <c r="L169" s="44"/>
      <c r="M169" s="45"/>
      <c r="N169" s="46"/>
      <c r="O169" s="46" t="s">
        <v>886</v>
      </c>
      <c r="P169" s="46">
        <v>7</v>
      </c>
      <c r="Q169" s="46"/>
      <c r="R169" s="47"/>
      <c r="S169" s="48"/>
      <c r="T169" s="39"/>
      <c r="U169" s="49"/>
      <c r="V169" s="50"/>
      <c r="W169" s="50"/>
      <c r="X169" s="34">
        <f>IF(E169="","",COUNTA(D$9:$D169)-COUNTIFS(D$9:$D169,"",D$9:$D169,"=*"))</f>
        <v>161</v>
      </c>
      <c r="Y169" s="34">
        <f t="shared" si="14"/>
        <v>1205</v>
      </c>
      <c r="Z169" s="34">
        <f t="shared" si="15"/>
        <v>8</v>
      </c>
      <c r="AA169" s="34">
        <f t="shared" si="16"/>
        <v>8</v>
      </c>
      <c r="AB169" s="34"/>
      <c r="AC169" s="9">
        <f t="shared" si="12"/>
        <v>1</v>
      </c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</row>
    <row r="170" spans="1:40" s="51" customFormat="1" ht="12.75" customHeight="1">
      <c r="A170" s="38">
        <f t="shared" si="0"/>
        <v>162</v>
      </c>
      <c r="B170" s="39" t="s">
        <v>378</v>
      </c>
      <c r="C170" s="39" t="s">
        <v>379</v>
      </c>
      <c r="D170" s="40" t="s">
        <v>56</v>
      </c>
      <c r="E170" s="41">
        <v>5</v>
      </c>
      <c r="F170" s="41"/>
      <c r="G170" s="42">
        <f t="shared" si="13"/>
        <v>1205</v>
      </c>
      <c r="H170" s="42"/>
      <c r="I170" s="42"/>
      <c r="J170" s="42"/>
      <c r="K170" s="43" t="s">
        <v>1245</v>
      </c>
      <c r="L170" s="44"/>
      <c r="M170" s="45"/>
      <c r="N170" s="46"/>
      <c r="O170" s="46" t="s">
        <v>886</v>
      </c>
      <c r="P170" s="46">
        <v>5</v>
      </c>
      <c r="Q170" s="46"/>
      <c r="R170" s="47"/>
      <c r="S170" s="48"/>
      <c r="T170" s="39"/>
      <c r="U170" s="49"/>
      <c r="V170" s="50"/>
      <c r="W170" s="50"/>
      <c r="X170" s="34">
        <f>IF(E170="","",COUNTA(D$9:$D170)-COUNTIFS(D$9:$D170,"",D$9:$D170,"=*"))</f>
        <v>162</v>
      </c>
      <c r="Y170" s="34">
        <f t="shared" si="14"/>
        <v>1211</v>
      </c>
      <c r="Z170" s="34">
        <f t="shared" si="15"/>
        <v>6</v>
      </c>
      <c r="AA170" s="34">
        <f t="shared" si="16"/>
        <v>6</v>
      </c>
      <c r="AB170" s="34"/>
      <c r="AC170" s="9">
        <f t="shared" si="12"/>
        <v>1</v>
      </c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</row>
    <row r="171" spans="1:40" s="51" customFormat="1" ht="12.75" customHeight="1">
      <c r="A171" s="38">
        <f t="shared" si="0"/>
        <v>163</v>
      </c>
      <c r="B171" s="39" t="s">
        <v>380</v>
      </c>
      <c r="C171" s="39" t="s">
        <v>381</v>
      </c>
      <c r="D171" s="40" t="s">
        <v>56</v>
      </c>
      <c r="E171" s="41">
        <v>5</v>
      </c>
      <c r="F171" s="41"/>
      <c r="G171" s="42">
        <f t="shared" si="13"/>
        <v>1211</v>
      </c>
      <c r="H171" s="42"/>
      <c r="I171" s="42"/>
      <c r="J171" s="42"/>
      <c r="K171" s="43" t="s">
        <v>1245</v>
      </c>
      <c r="L171" s="44"/>
      <c r="M171" s="45"/>
      <c r="N171" s="46"/>
      <c r="O171" s="46" t="s">
        <v>886</v>
      </c>
      <c r="P171" s="46">
        <v>5</v>
      </c>
      <c r="Q171" s="46"/>
      <c r="R171" s="47"/>
      <c r="S171" s="48"/>
      <c r="T171" s="39"/>
      <c r="U171" s="49"/>
      <c r="V171" s="50"/>
      <c r="W171" s="50"/>
      <c r="X171" s="34">
        <f>IF(E171="","",COUNTA(D$9:$D171)-COUNTIFS(D$9:$D171,"",D$9:$D171,"=*"))</f>
        <v>163</v>
      </c>
      <c r="Y171" s="34">
        <f t="shared" si="14"/>
        <v>1217</v>
      </c>
      <c r="Z171" s="34">
        <f t="shared" si="15"/>
        <v>6</v>
      </c>
      <c r="AA171" s="34">
        <f t="shared" si="16"/>
        <v>6</v>
      </c>
      <c r="AB171" s="34"/>
      <c r="AC171" s="9">
        <f t="shared" si="12"/>
        <v>1</v>
      </c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</row>
    <row r="172" spans="1:40" s="51" customFormat="1" ht="12.75" customHeight="1">
      <c r="A172" s="38">
        <f t="shared" si="0"/>
        <v>164</v>
      </c>
      <c r="B172" s="39" t="s">
        <v>382</v>
      </c>
      <c r="C172" s="39" t="s">
        <v>383</v>
      </c>
      <c r="D172" s="40" t="s">
        <v>56</v>
      </c>
      <c r="E172" s="41">
        <v>1</v>
      </c>
      <c r="F172" s="41"/>
      <c r="G172" s="42">
        <f t="shared" si="13"/>
        <v>1217</v>
      </c>
      <c r="H172" s="42"/>
      <c r="I172" s="42"/>
      <c r="J172" s="42"/>
      <c r="K172" s="43" t="s">
        <v>1245</v>
      </c>
      <c r="L172" s="44"/>
      <c r="M172" s="45"/>
      <c r="N172" s="46"/>
      <c r="O172" s="46" t="s">
        <v>886</v>
      </c>
      <c r="P172" s="46">
        <v>1</v>
      </c>
      <c r="Q172" s="46"/>
      <c r="R172" s="47" t="s">
        <v>840</v>
      </c>
      <c r="S172" s="48" t="s">
        <v>382</v>
      </c>
      <c r="T172" s="39" t="s">
        <v>667</v>
      </c>
      <c r="U172" s="49" t="s">
        <v>887</v>
      </c>
      <c r="V172" s="50">
        <v>1</v>
      </c>
      <c r="W172" s="50"/>
      <c r="X172" s="34">
        <f>IF(E172="","",COUNTA(D$9:$D172)-COUNTIFS(D$9:$D172,"",D$9:$D172,"=*"))</f>
        <v>164</v>
      </c>
      <c r="Y172" s="34">
        <f t="shared" si="14"/>
        <v>1219</v>
      </c>
      <c r="Z172" s="34">
        <f t="shared" si="15"/>
        <v>2</v>
      </c>
      <c r="AA172" s="34">
        <f t="shared" si="16"/>
        <v>2</v>
      </c>
      <c r="AB172" s="34"/>
      <c r="AC172" s="9">
        <f t="shared" si="12"/>
        <v>1</v>
      </c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</row>
    <row r="173" spans="1:40" s="51" customFormat="1" ht="12.75" customHeight="1">
      <c r="A173" s="38">
        <f t="shared" si="0"/>
        <v>165</v>
      </c>
      <c r="B173" s="39" t="s">
        <v>384</v>
      </c>
      <c r="C173" s="39" t="s">
        <v>385</v>
      </c>
      <c r="D173" s="40" t="s">
        <v>56</v>
      </c>
      <c r="E173" s="41">
        <v>4</v>
      </c>
      <c r="F173" s="41"/>
      <c r="G173" s="42">
        <f t="shared" si="13"/>
        <v>1219</v>
      </c>
      <c r="H173" s="42"/>
      <c r="I173" s="42"/>
      <c r="J173" s="42"/>
      <c r="K173" s="43" t="s">
        <v>1245</v>
      </c>
      <c r="L173" s="44"/>
      <c r="M173" s="45"/>
      <c r="N173" s="46"/>
      <c r="O173" s="46" t="s">
        <v>886</v>
      </c>
      <c r="P173" s="46">
        <v>4</v>
      </c>
      <c r="Q173" s="46"/>
      <c r="R173" s="47" t="s">
        <v>840</v>
      </c>
      <c r="S173" s="48" t="s">
        <v>384</v>
      </c>
      <c r="T173" s="39" t="s">
        <v>563</v>
      </c>
      <c r="U173" s="49" t="s">
        <v>888</v>
      </c>
      <c r="V173" s="50">
        <v>3</v>
      </c>
      <c r="W173" s="50"/>
      <c r="X173" s="34">
        <f>IF(E173="","",COUNTA(D$9:$D173)-COUNTIFS(D$9:$D173,"",D$9:$D173,"=*"))</f>
        <v>165</v>
      </c>
      <c r="Y173" s="34">
        <f t="shared" si="14"/>
        <v>1224</v>
      </c>
      <c r="Z173" s="34">
        <f t="shared" si="15"/>
        <v>5</v>
      </c>
      <c r="AA173" s="34">
        <f t="shared" si="16"/>
        <v>5</v>
      </c>
      <c r="AB173" s="34"/>
      <c r="AC173" s="9">
        <f t="shared" si="12"/>
        <v>1</v>
      </c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</row>
    <row r="174" spans="1:40" s="51" customFormat="1" ht="12.75" customHeight="1">
      <c r="A174" s="38">
        <f t="shared" si="0"/>
        <v>166</v>
      </c>
      <c r="B174" s="39" t="s">
        <v>386</v>
      </c>
      <c r="C174" s="39" t="s">
        <v>387</v>
      </c>
      <c r="D174" s="40" t="s">
        <v>56</v>
      </c>
      <c r="E174" s="41">
        <v>12</v>
      </c>
      <c r="F174" s="41"/>
      <c r="G174" s="42">
        <f t="shared" si="13"/>
        <v>1224</v>
      </c>
      <c r="H174" s="42"/>
      <c r="I174" s="42"/>
      <c r="J174" s="42"/>
      <c r="K174" s="43" t="s">
        <v>1245</v>
      </c>
      <c r="L174" s="44"/>
      <c r="M174" s="45"/>
      <c r="N174" s="46"/>
      <c r="O174" s="46" t="s">
        <v>886</v>
      </c>
      <c r="P174" s="46">
        <v>12</v>
      </c>
      <c r="Q174" s="46"/>
      <c r="R174" s="47" t="s">
        <v>840</v>
      </c>
      <c r="S174" s="48" t="s">
        <v>386</v>
      </c>
      <c r="T174" s="39" t="s">
        <v>570</v>
      </c>
      <c r="U174" s="49" t="s">
        <v>888</v>
      </c>
      <c r="V174" s="50">
        <v>6</v>
      </c>
      <c r="W174" s="50"/>
      <c r="X174" s="34">
        <f>IF(E174="","",COUNTA(D$9:$D174)-COUNTIFS(D$9:$D174,"",D$9:$D174,"=*"))</f>
        <v>166</v>
      </c>
      <c r="Y174" s="34">
        <f t="shared" si="14"/>
        <v>1237</v>
      </c>
      <c r="Z174" s="34">
        <f t="shared" si="15"/>
        <v>13</v>
      </c>
      <c r="AA174" s="34">
        <f t="shared" si="16"/>
        <v>13</v>
      </c>
      <c r="AB174" s="34"/>
      <c r="AC174" s="9">
        <f t="shared" si="12"/>
        <v>1</v>
      </c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</row>
    <row r="175" spans="1:40" s="51" customFormat="1" ht="12.75" customHeight="1">
      <c r="A175" s="38">
        <f t="shared" si="0"/>
        <v>167</v>
      </c>
      <c r="B175" s="39" t="s">
        <v>388</v>
      </c>
      <c r="C175" s="39" t="s">
        <v>389</v>
      </c>
      <c r="D175" s="40" t="s">
        <v>88</v>
      </c>
      <c r="E175" s="41">
        <v>3</v>
      </c>
      <c r="F175" s="41">
        <v>0</v>
      </c>
      <c r="G175" s="42">
        <f t="shared" si="13"/>
        <v>1237</v>
      </c>
      <c r="H175" s="42"/>
      <c r="I175" s="42"/>
      <c r="J175" s="42"/>
      <c r="K175" s="43">
        <v>0</v>
      </c>
      <c r="L175" s="44"/>
      <c r="M175" s="45"/>
      <c r="N175" s="46"/>
      <c r="O175" s="46" t="s">
        <v>887</v>
      </c>
      <c r="P175" s="46">
        <v>3</v>
      </c>
      <c r="Q175" s="46"/>
      <c r="R175" s="47" t="s">
        <v>840</v>
      </c>
      <c r="S175" s="48" t="s">
        <v>388</v>
      </c>
      <c r="T175" s="39" t="s">
        <v>662</v>
      </c>
      <c r="U175" s="49" t="s">
        <v>888</v>
      </c>
      <c r="V175" s="50">
        <v>2</v>
      </c>
      <c r="W175" s="50"/>
      <c r="X175" s="34">
        <f>IF(E175="","",COUNTA(D$9:$D175)-COUNTIFS(D$9:$D175,"",D$9:$D175,"=*"))</f>
        <v>167</v>
      </c>
      <c r="Y175" s="34">
        <f t="shared" si="14"/>
        <v>1242</v>
      </c>
      <c r="Z175" s="34">
        <f t="shared" si="15"/>
        <v>4</v>
      </c>
      <c r="AA175" s="34">
        <f t="shared" si="16"/>
        <v>5</v>
      </c>
      <c r="AB175" s="34"/>
      <c r="AC175" s="9">
        <f t="shared" si="12"/>
        <v>1</v>
      </c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</row>
    <row r="176" spans="1:40" s="51" customFormat="1" ht="12.75" customHeight="1">
      <c r="A176" s="38">
        <f t="shared" si="0"/>
        <v>168</v>
      </c>
      <c r="B176" s="39" t="s">
        <v>390</v>
      </c>
      <c r="C176" s="39" t="s">
        <v>391</v>
      </c>
      <c r="D176" s="40" t="s">
        <v>88</v>
      </c>
      <c r="E176" s="41">
        <v>5</v>
      </c>
      <c r="F176" s="41">
        <v>0</v>
      </c>
      <c r="G176" s="42">
        <f t="shared" si="13"/>
        <v>1242</v>
      </c>
      <c r="H176" s="42"/>
      <c r="I176" s="42"/>
      <c r="J176" s="42"/>
      <c r="K176" s="43">
        <v>0</v>
      </c>
      <c r="L176" s="44"/>
      <c r="M176" s="45"/>
      <c r="N176" s="46"/>
      <c r="O176" s="46" t="s">
        <v>887</v>
      </c>
      <c r="P176" s="46">
        <v>5</v>
      </c>
      <c r="Q176" s="46"/>
      <c r="R176" s="47" t="s">
        <v>840</v>
      </c>
      <c r="S176" s="48" t="s">
        <v>390</v>
      </c>
      <c r="T176" s="39" t="s">
        <v>668</v>
      </c>
      <c r="U176" s="49" t="s">
        <v>888</v>
      </c>
      <c r="V176" s="50">
        <v>3</v>
      </c>
      <c r="W176" s="50"/>
      <c r="X176" s="34">
        <f>IF(E176="","",COUNTA(D$9:$D176)-COUNTIFS(D$9:$D176,"",D$9:$D176,"=*"))</f>
        <v>168</v>
      </c>
      <c r="Y176" s="34">
        <f t="shared" si="14"/>
        <v>1249</v>
      </c>
      <c r="Z176" s="34">
        <f t="shared" si="15"/>
        <v>6</v>
      </c>
      <c r="AA176" s="34">
        <f t="shared" si="16"/>
        <v>7</v>
      </c>
      <c r="AB176" s="34"/>
      <c r="AC176" s="9">
        <f t="shared" si="12"/>
        <v>1</v>
      </c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</row>
    <row r="177" spans="1:40" s="51" customFormat="1" ht="12.75" customHeight="1">
      <c r="A177" s="38">
        <f t="shared" si="0"/>
        <v>169</v>
      </c>
      <c r="B177" s="39" t="s">
        <v>392</v>
      </c>
      <c r="C177" s="39" t="s">
        <v>393</v>
      </c>
      <c r="D177" s="40" t="s">
        <v>56</v>
      </c>
      <c r="E177" s="41">
        <v>1</v>
      </c>
      <c r="F177" s="41"/>
      <c r="G177" s="42">
        <f t="shared" si="13"/>
        <v>1249</v>
      </c>
      <c r="H177" s="42"/>
      <c r="I177" s="42"/>
      <c r="J177" s="42"/>
      <c r="K177" s="43" t="s">
        <v>1245</v>
      </c>
      <c r="L177" s="44"/>
      <c r="M177" s="45"/>
      <c r="N177" s="46"/>
      <c r="O177" s="46" t="s">
        <v>886</v>
      </c>
      <c r="P177" s="46">
        <v>1</v>
      </c>
      <c r="Q177" s="46"/>
      <c r="R177" s="47" t="s">
        <v>840</v>
      </c>
      <c r="S177" s="48" t="s">
        <v>392</v>
      </c>
      <c r="T177" s="39" t="s">
        <v>661</v>
      </c>
      <c r="U177" s="49" t="s">
        <v>887</v>
      </c>
      <c r="V177" s="50">
        <v>1</v>
      </c>
      <c r="W177" s="50"/>
      <c r="X177" s="34">
        <f>IF(E177="","",COUNTA(D$9:$D177)-COUNTIFS(D$9:$D177,"",D$9:$D177,"=*"))</f>
        <v>169</v>
      </c>
      <c r="Y177" s="34">
        <f t="shared" si="14"/>
        <v>1251</v>
      </c>
      <c r="Z177" s="34">
        <f t="shared" si="15"/>
        <v>2</v>
      </c>
      <c r="AA177" s="34">
        <f t="shared" si="16"/>
        <v>2</v>
      </c>
      <c r="AB177" s="34"/>
      <c r="AC177" s="9">
        <f t="shared" si="12"/>
        <v>1</v>
      </c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</row>
    <row r="178" spans="1:40" s="51" customFormat="1" ht="12.75" customHeight="1">
      <c r="A178" s="38">
        <f t="shared" si="0"/>
        <v>170</v>
      </c>
      <c r="B178" s="39" t="s">
        <v>394</v>
      </c>
      <c r="C178" s="39" t="s">
        <v>395</v>
      </c>
      <c r="D178" s="40" t="s">
        <v>56</v>
      </c>
      <c r="E178" s="41">
        <v>4</v>
      </c>
      <c r="F178" s="41"/>
      <c r="G178" s="42">
        <f t="shared" si="13"/>
        <v>1251</v>
      </c>
      <c r="H178" s="42"/>
      <c r="I178" s="42"/>
      <c r="J178" s="42"/>
      <c r="K178" s="43" t="s">
        <v>1245</v>
      </c>
      <c r="L178" s="44"/>
      <c r="M178" s="45"/>
      <c r="N178" s="46"/>
      <c r="O178" s="46" t="s">
        <v>886</v>
      </c>
      <c r="P178" s="46">
        <v>4</v>
      </c>
      <c r="Q178" s="46"/>
      <c r="R178" s="47" t="s">
        <v>840</v>
      </c>
      <c r="S178" s="48" t="s">
        <v>394</v>
      </c>
      <c r="T178" s="39" t="s">
        <v>563</v>
      </c>
      <c r="U178" s="49" t="s">
        <v>888</v>
      </c>
      <c r="V178" s="50">
        <v>3</v>
      </c>
      <c r="W178" s="50"/>
      <c r="X178" s="34">
        <f>IF(E178="","",COUNTA(D$9:$D178)-COUNTIFS(D$9:$D178,"",D$9:$D178,"=*"))</f>
        <v>170</v>
      </c>
      <c r="Y178" s="34">
        <f t="shared" si="14"/>
        <v>1256</v>
      </c>
      <c r="Z178" s="34">
        <f t="shared" si="15"/>
        <v>5</v>
      </c>
      <c r="AA178" s="34">
        <f t="shared" si="16"/>
        <v>5</v>
      </c>
      <c r="AB178" s="34"/>
      <c r="AC178" s="9">
        <f t="shared" si="12"/>
        <v>1</v>
      </c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</row>
    <row r="179" spans="1:40" s="51" customFormat="1" ht="12.75" customHeight="1">
      <c r="A179" s="38">
        <f t="shared" si="0"/>
        <v>171</v>
      </c>
      <c r="B179" s="39" t="s">
        <v>396</v>
      </c>
      <c r="C179" s="39" t="s">
        <v>397</v>
      </c>
      <c r="D179" s="40" t="s">
        <v>56</v>
      </c>
      <c r="E179" s="41">
        <v>12</v>
      </c>
      <c r="F179" s="41"/>
      <c r="G179" s="42">
        <f t="shared" si="13"/>
        <v>1256</v>
      </c>
      <c r="H179" s="42"/>
      <c r="I179" s="42"/>
      <c r="J179" s="42"/>
      <c r="K179" s="43" t="s">
        <v>1245</v>
      </c>
      <c r="L179" s="44"/>
      <c r="M179" s="45"/>
      <c r="N179" s="46"/>
      <c r="O179" s="46" t="s">
        <v>886</v>
      </c>
      <c r="P179" s="46">
        <v>12</v>
      </c>
      <c r="Q179" s="46"/>
      <c r="R179" s="47" t="s">
        <v>840</v>
      </c>
      <c r="S179" s="48" t="s">
        <v>396</v>
      </c>
      <c r="T179" s="39" t="s">
        <v>570</v>
      </c>
      <c r="U179" s="49" t="s">
        <v>888</v>
      </c>
      <c r="V179" s="50">
        <v>6</v>
      </c>
      <c r="W179" s="50"/>
      <c r="X179" s="34">
        <f>IF(E179="","",COUNTA(D$9:$D179)-COUNTIFS(D$9:$D179,"",D$9:$D179,"=*"))</f>
        <v>171</v>
      </c>
      <c r="Y179" s="34">
        <f t="shared" si="14"/>
        <v>1269</v>
      </c>
      <c r="Z179" s="34">
        <f t="shared" si="15"/>
        <v>13</v>
      </c>
      <c r="AA179" s="34">
        <f t="shared" si="16"/>
        <v>13</v>
      </c>
      <c r="AB179" s="34"/>
      <c r="AC179" s="9">
        <f t="shared" si="12"/>
        <v>1</v>
      </c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</row>
    <row r="180" spans="1:40" s="51" customFormat="1" ht="12.75" customHeight="1">
      <c r="A180" s="38">
        <f t="shared" si="0"/>
        <v>172</v>
      </c>
      <c r="B180" s="39" t="s">
        <v>398</v>
      </c>
      <c r="C180" s="39" t="s">
        <v>399</v>
      </c>
      <c r="D180" s="40" t="s">
        <v>88</v>
      </c>
      <c r="E180" s="41">
        <v>3</v>
      </c>
      <c r="F180" s="41">
        <v>0</v>
      </c>
      <c r="G180" s="42">
        <f t="shared" si="13"/>
        <v>1269</v>
      </c>
      <c r="H180" s="42"/>
      <c r="I180" s="42"/>
      <c r="J180" s="42"/>
      <c r="K180" s="43">
        <v>0</v>
      </c>
      <c r="L180" s="44"/>
      <c r="M180" s="45"/>
      <c r="N180" s="46"/>
      <c r="O180" s="46" t="s">
        <v>887</v>
      </c>
      <c r="P180" s="46">
        <v>3</v>
      </c>
      <c r="Q180" s="46"/>
      <c r="R180" s="47" t="s">
        <v>840</v>
      </c>
      <c r="S180" s="48" t="s">
        <v>398</v>
      </c>
      <c r="T180" s="39" t="s">
        <v>662</v>
      </c>
      <c r="U180" s="49" t="s">
        <v>888</v>
      </c>
      <c r="V180" s="50">
        <v>2</v>
      </c>
      <c r="W180" s="50"/>
      <c r="X180" s="34">
        <f>IF(E180="","",COUNTA(D$9:$D180)-COUNTIFS(D$9:$D180,"",D$9:$D180,"=*"))</f>
        <v>172</v>
      </c>
      <c r="Y180" s="34">
        <f t="shared" si="14"/>
        <v>1274</v>
      </c>
      <c r="Z180" s="34">
        <f t="shared" si="15"/>
        <v>4</v>
      </c>
      <c r="AA180" s="34">
        <f t="shared" si="16"/>
        <v>5</v>
      </c>
      <c r="AB180" s="34"/>
      <c r="AC180" s="9">
        <f t="shared" si="12"/>
        <v>1</v>
      </c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</row>
    <row r="181" spans="1:40" s="51" customFormat="1" ht="12.75" customHeight="1">
      <c r="A181" s="38">
        <f t="shared" si="0"/>
        <v>173</v>
      </c>
      <c r="B181" s="39" t="s">
        <v>400</v>
      </c>
      <c r="C181" s="39" t="s">
        <v>401</v>
      </c>
      <c r="D181" s="40" t="s">
        <v>56</v>
      </c>
      <c r="E181" s="41">
        <v>8</v>
      </c>
      <c r="F181" s="41"/>
      <c r="G181" s="42">
        <f t="shared" si="13"/>
        <v>1274</v>
      </c>
      <c r="H181" s="42"/>
      <c r="I181" s="42">
        <v>4</v>
      </c>
      <c r="J181" s="42"/>
      <c r="K181" s="43" t="s">
        <v>1245</v>
      </c>
      <c r="L181" s="44"/>
      <c r="M181" s="45"/>
      <c r="N181" s="46"/>
      <c r="O181" s="46" t="s">
        <v>886</v>
      </c>
      <c r="P181" s="46">
        <v>8</v>
      </c>
      <c r="Q181" s="46"/>
      <c r="R181" s="47" t="s">
        <v>840</v>
      </c>
      <c r="S181" s="48" t="s">
        <v>400</v>
      </c>
      <c r="T181" s="39" t="s">
        <v>663</v>
      </c>
      <c r="U181" s="49" t="s">
        <v>888</v>
      </c>
      <c r="V181" s="50">
        <v>5</v>
      </c>
      <c r="W181" s="50"/>
      <c r="X181" s="34">
        <f>IF(E181="","",COUNTA(D$9:$D181)-COUNTIFS(D$9:$D181,"",D$9:$D181,"=*"))</f>
        <v>173</v>
      </c>
      <c r="Y181" s="34">
        <f t="shared" si="14"/>
        <v>1283</v>
      </c>
      <c r="Z181" s="34">
        <f t="shared" si="15"/>
        <v>9</v>
      </c>
      <c r="AA181" s="34">
        <f t="shared" si="16"/>
        <v>9</v>
      </c>
      <c r="AB181" s="34"/>
      <c r="AC181" s="9">
        <f t="shared" si="12"/>
        <v>1</v>
      </c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</row>
    <row r="182" spans="1:40" s="51" customFormat="1" ht="12.75" customHeight="1">
      <c r="A182" s="38">
        <f t="shared" si="0"/>
        <v>174</v>
      </c>
      <c r="B182" s="39" t="s">
        <v>402</v>
      </c>
      <c r="C182" s="39" t="s">
        <v>403</v>
      </c>
      <c r="D182" s="40" t="s">
        <v>56</v>
      </c>
      <c r="E182" s="41">
        <v>2</v>
      </c>
      <c r="F182" s="41"/>
      <c r="G182" s="42">
        <f t="shared" si="13"/>
        <v>1283</v>
      </c>
      <c r="H182" s="42"/>
      <c r="I182" s="42"/>
      <c r="J182" s="42"/>
      <c r="K182" s="43" t="s">
        <v>1245</v>
      </c>
      <c r="L182" s="44"/>
      <c r="M182" s="45"/>
      <c r="N182" s="46"/>
      <c r="O182" s="46" t="s">
        <v>886</v>
      </c>
      <c r="P182" s="46">
        <v>2</v>
      </c>
      <c r="Q182" s="46"/>
      <c r="R182" s="47" t="s">
        <v>840</v>
      </c>
      <c r="S182" s="48" t="s">
        <v>402</v>
      </c>
      <c r="T182" s="39" t="s">
        <v>664</v>
      </c>
      <c r="U182" s="49" t="s">
        <v>887</v>
      </c>
      <c r="V182" s="50">
        <v>2</v>
      </c>
      <c r="W182" s="50"/>
      <c r="X182" s="34">
        <f>IF(E182="","",COUNTA(D$9:$D182)-COUNTIFS(D$9:$D182,"",D$9:$D182,"=*"))</f>
        <v>174</v>
      </c>
      <c r="Y182" s="34">
        <f t="shared" si="14"/>
        <v>1286</v>
      </c>
      <c r="Z182" s="34">
        <f t="shared" si="15"/>
        <v>3</v>
      </c>
      <c r="AA182" s="34">
        <f t="shared" si="16"/>
        <v>3</v>
      </c>
      <c r="AB182" s="34"/>
      <c r="AC182" s="9">
        <f t="shared" si="12"/>
        <v>1</v>
      </c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</row>
    <row r="183" spans="1:40" s="51" customFormat="1" ht="12.75" customHeight="1">
      <c r="A183" s="38">
        <f t="shared" si="0"/>
        <v>175</v>
      </c>
      <c r="B183" s="39" t="s">
        <v>404</v>
      </c>
      <c r="C183" s="39" t="s">
        <v>405</v>
      </c>
      <c r="D183" s="40" t="s">
        <v>56</v>
      </c>
      <c r="E183" s="41">
        <v>9</v>
      </c>
      <c r="F183" s="41"/>
      <c r="G183" s="42">
        <f t="shared" si="13"/>
        <v>1286</v>
      </c>
      <c r="H183" s="42"/>
      <c r="I183" s="42"/>
      <c r="J183" s="42"/>
      <c r="K183" s="43" t="s">
        <v>1245</v>
      </c>
      <c r="L183" s="44"/>
      <c r="M183" s="45"/>
      <c r="N183" s="46"/>
      <c r="O183" s="46" t="s">
        <v>886</v>
      </c>
      <c r="P183" s="46">
        <v>9</v>
      </c>
      <c r="Q183" s="46"/>
      <c r="R183" s="47" t="s">
        <v>840</v>
      </c>
      <c r="S183" s="48" t="s">
        <v>404</v>
      </c>
      <c r="T183" s="39" t="s">
        <v>665</v>
      </c>
      <c r="U183" s="49" t="s">
        <v>888</v>
      </c>
      <c r="V183" s="50">
        <v>5</v>
      </c>
      <c r="W183" s="50"/>
      <c r="X183" s="34">
        <f>IF(E183="","",COUNTA(D$9:$D183)-COUNTIFS(D$9:$D183,"",D$9:$D183,"=*"))</f>
        <v>175</v>
      </c>
      <c r="Y183" s="34">
        <f t="shared" si="14"/>
        <v>1296</v>
      </c>
      <c r="Z183" s="34">
        <f t="shared" si="15"/>
        <v>10</v>
      </c>
      <c r="AA183" s="34">
        <f t="shared" si="16"/>
        <v>10</v>
      </c>
      <c r="AB183" s="34"/>
      <c r="AC183" s="9">
        <f t="shared" si="12"/>
        <v>1</v>
      </c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</row>
    <row r="184" spans="1:40" s="51" customFormat="1" ht="12.75" customHeight="1">
      <c r="A184" s="38">
        <f t="shared" si="0"/>
        <v>176</v>
      </c>
      <c r="B184" s="39" t="s">
        <v>406</v>
      </c>
      <c r="C184" s="39" t="s">
        <v>407</v>
      </c>
      <c r="D184" s="40" t="s">
        <v>56</v>
      </c>
      <c r="E184" s="41">
        <v>6</v>
      </c>
      <c r="F184" s="41"/>
      <c r="G184" s="42">
        <f t="shared" si="13"/>
        <v>1296</v>
      </c>
      <c r="H184" s="42"/>
      <c r="I184" s="42"/>
      <c r="J184" s="42"/>
      <c r="K184" s="43" t="s">
        <v>1245</v>
      </c>
      <c r="L184" s="44"/>
      <c r="M184" s="45"/>
      <c r="N184" s="46"/>
      <c r="O184" s="46" t="s">
        <v>886</v>
      </c>
      <c r="P184" s="46">
        <v>6</v>
      </c>
      <c r="Q184" s="46"/>
      <c r="R184" s="47"/>
      <c r="S184" s="48"/>
      <c r="T184" s="39"/>
      <c r="U184" s="49"/>
      <c r="V184" s="50"/>
      <c r="W184" s="50"/>
      <c r="X184" s="34">
        <f>IF(E184="","",COUNTA(D$9:$D184)-COUNTIFS(D$9:$D184,"",D$9:$D184,"=*"))</f>
        <v>176</v>
      </c>
      <c r="Y184" s="34">
        <f t="shared" si="14"/>
        <v>1303</v>
      </c>
      <c r="Z184" s="34">
        <f t="shared" si="15"/>
        <v>7</v>
      </c>
      <c r="AA184" s="34">
        <f t="shared" si="16"/>
        <v>7</v>
      </c>
      <c r="AB184" s="34"/>
      <c r="AC184" s="9">
        <f t="shared" si="12"/>
        <v>1</v>
      </c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</row>
    <row r="185" spans="1:40" s="51" customFormat="1" ht="12.75" customHeight="1">
      <c r="A185" s="38">
        <f t="shared" si="0"/>
        <v>177</v>
      </c>
      <c r="B185" s="39" t="s">
        <v>408</v>
      </c>
      <c r="C185" s="39" t="s">
        <v>409</v>
      </c>
      <c r="D185" s="40" t="s">
        <v>56</v>
      </c>
      <c r="E185" s="41">
        <v>6</v>
      </c>
      <c r="F185" s="41"/>
      <c r="G185" s="42">
        <f t="shared" si="13"/>
        <v>1303</v>
      </c>
      <c r="H185" s="42"/>
      <c r="I185" s="42"/>
      <c r="J185" s="42"/>
      <c r="K185" s="43" t="s">
        <v>1245</v>
      </c>
      <c r="L185" s="44"/>
      <c r="M185" s="45"/>
      <c r="N185" s="46"/>
      <c r="O185" s="46" t="s">
        <v>886</v>
      </c>
      <c r="P185" s="46">
        <v>6</v>
      </c>
      <c r="Q185" s="46"/>
      <c r="R185" s="47"/>
      <c r="S185" s="48"/>
      <c r="T185" s="39"/>
      <c r="U185" s="49"/>
      <c r="V185" s="50"/>
      <c r="W185" s="50"/>
      <c r="X185" s="34">
        <f>IF(E185="","",COUNTA(D$9:$D185)-COUNTIFS(D$9:$D185,"",D$9:$D185,"=*"))</f>
        <v>177</v>
      </c>
      <c r="Y185" s="34">
        <f t="shared" si="14"/>
        <v>1310</v>
      </c>
      <c r="Z185" s="34">
        <f t="shared" si="15"/>
        <v>7</v>
      </c>
      <c r="AA185" s="34">
        <f t="shared" si="16"/>
        <v>7</v>
      </c>
      <c r="AB185" s="34"/>
      <c r="AC185" s="9">
        <f t="shared" si="12"/>
        <v>1</v>
      </c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</row>
    <row r="186" spans="1:40" s="51" customFormat="1" ht="12.75" customHeight="1">
      <c r="A186" s="38">
        <f t="shared" si="0"/>
        <v>178</v>
      </c>
      <c r="B186" s="39" t="s">
        <v>410</v>
      </c>
      <c r="C186" s="39" t="s">
        <v>411</v>
      </c>
      <c r="D186" s="40" t="s">
        <v>56</v>
      </c>
      <c r="E186" s="41">
        <v>7</v>
      </c>
      <c r="F186" s="41"/>
      <c r="G186" s="42">
        <f t="shared" si="13"/>
        <v>1310</v>
      </c>
      <c r="H186" s="42"/>
      <c r="I186" s="42"/>
      <c r="J186" s="42"/>
      <c r="K186" s="43" t="s">
        <v>1245</v>
      </c>
      <c r="L186" s="44"/>
      <c r="M186" s="45"/>
      <c r="N186" s="46"/>
      <c r="O186" s="46" t="s">
        <v>886</v>
      </c>
      <c r="P186" s="46">
        <v>7</v>
      </c>
      <c r="Q186" s="46"/>
      <c r="R186" s="47"/>
      <c r="S186" s="48"/>
      <c r="T186" s="39"/>
      <c r="U186" s="49"/>
      <c r="V186" s="50"/>
      <c r="W186" s="50"/>
      <c r="X186" s="34">
        <f>IF(E186="","",COUNTA(D$9:$D186)-COUNTIFS(D$9:$D186,"",D$9:$D186,"=*"))</f>
        <v>178</v>
      </c>
      <c r="Y186" s="34">
        <f t="shared" si="14"/>
        <v>1318</v>
      </c>
      <c r="Z186" s="34">
        <f t="shared" si="15"/>
        <v>8</v>
      </c>
      <c r="AA186" s="34">
        <f t="shared" si="16"/>
        <v>8</v>
      </c>
      <c r="AB186" s="34"/>
      <c r="AC186" s="9">
        <f t="shared" si="12"/>
        <v>1</v>
      </c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</row>
    <row r="187" spans="1:40" s="51" customFormat="1" ht="12.75" customHeight="1">
      <c r="A187" s="38">
        <f t="shared" si="0"/>
        <v>179</v>
      </c>
      <c r="B187" s="39" t="s">
        <v>412</v>
      </c>
      <c r="C187" s="39" t="s">
        <v>413</v>
      </c>
      <c r="D187" s="40" t="s">
        <v>56</v>
      </c>
      <c r="E187" s="41">
        <v>5</v>
      </c>
      <c r="F187" s="41"/>
      <c r="G187" s="42">
        <f t="shared" si="13"/>
        <v>1318</v>
      </c>
      <c r="H187" s="42"/>
      <c r="I187" s="42"/>
      <c r="J187" s="42"/>
      <c r="K187" s="43" t="s">
        <v>1245</v>
      </c>
      <c r="L187" s="44"/>
      <c r="M187" s="45"/>
      <c r="N187" s="46"/>
      <c r="O187" s="46" t="s">
        <v>886</v>
      </c>
      <c r="P187" s="46">
        <v>5</v>
      </c>
      <c r="Q187" s="46"/>
      <c r="R187" s="47"/>
      <c r="S187" s="48"/>
      <c r="T187" s="39"/>
      <c r="U187" s="49"/>
      <c r="V187" s="50"/>
      <c r="W187" s="50"/>
      <c r="X187" s="34">
        <f>IF(E187="","",COUNTA(D$9:$D187)-COUNTIFS(D$9:$D187,"",D$9:$D187,"=*"))</f>
        <v>179</v>
      </c>
      <c r="Y187" s="34">
        <f t="shared" si="14"/>
        <v>1324</v>
      </c>
      <c r="Z187" s="34">
        <f t="shared" si="15"/>
        <v>6</v>
      </c>
      <c r="AA187" s="34">
        <f t="shared" si="16"/>
        <v>6</v>
      </c>
      <c r="AB187" s="34"/>
      <c r="AC187" s="9">
        <f t="shared" si="12"/>
        <v>1</v>
      </c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</row>
    <row r="188" spans="1:40" s="51" customFormat="1" ht="12.75" customHeight="1">
      <c r="A188" s="38">
        <f t="shared" si="0"/>
        <v>180</v>
      </c>
      <c r="B188" s="39" t="s">
        <v>414</v>
      </c>
      <c r="C188" s="39" t="s">
        <v>415</v>
      </c>
      <c r="D188" s="40" t="s">
        <v>56</v>
      </c>
      <c r="E188" s="41">
        <v>5</v>
      </c>
      <c r="F188" s="41"/>
      <c r="G188" s="42">
        <f t="shared" si="13"/>
        <v>1324</v>
      </c>
      <c r="H188" s="42"/>
      <c r="I188" s="42"/>
      <c r="J188" s="42"/>
      <c r="K188" s="43" t="s">
        <v>1245</v>
      </c>
      <c r="L188" s="44"/>
      <c r="M188" s="45"/>
      <c r="N188" s="46"/>
      <c r="O188" s="46" t="s">
        <v>886</v>
      </c>
      <c r="P188" s="46">
        <v>5</v>
      </c>
      <c r="Q188" s="46"/>
      <c r="R188" s="47"/>
      <c r="S188" s="48"/>
      <c r="T188" s="39"/>
      <c r="U188" s="49"/>
      <c r="V188" s="50"/>
      <c r="W188" s="50"/>
      <c r="X188" s="34">
        <f>IF(E188="","",COUNTA(D$9:$D188)-COUNTIFS(D$9:$D188,"",D$9:$D188,"=*"))</f>
        <v>180</v>
      </c>
      <c r="Y188" s="34">
        <f t="shared" si="14"/>
        <v>1330</v>
      </c>
      <c r="Z188" s="34">
        <f t="shared" si="15"/>
        <v>6</v>
      </c>
      <c r="AA188" s="34">
        <f t="shared" si="16"/>
        <v>6</v>
      </c>
      <c r="AB188" s="34"/>
      <c r="AC188" s="9">
        <f t="shared" si="12"/>
        <v>1</v>
      </c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</row>
    <row r="189" spans="1:40" s="51" customFormat="1" ht="12.75" customHeight="1">
      <c r="A189" s="38">
        <f t="shared" si="0"/>
        <v>181</v>
      </c>
      <c r="B189" s="39" t="s">
        <v>416</v>
      </c>
      <c r="C189" s="39" t="s">
        <v>417</v>
      </c>
      <c r="D189" s="40" t="s">
        <v>56</v>
      </c>
      <c r="E189" s="41">
        <v>1</v>
      </c>
      <c r="F189" s="41"/>
      <c r="G189" s="42">
        <f t="shared" si="13"/>
        <v>1330</v>
      </c>
      <c r="H189" s="42"/>
      <c r="I189" s="42"/>
      <c r="J189" s="42"/>
      <c r="K189" s="43" t="s">
        <v>1245</v>
      </c>
      <c r="L189" s="44"/>
      <c r="M189" s="45"/>
      <c r="N189" s="46"/>
      <c r="O189" s="46" t="s">
        <v>886</v>
      </c>
      <c r="P189" s="46">
        <v>1</v>
      </c>
      <c r="Q189" s="46"/>
      <c r="R189" s="47" t="s">
        <v>840</v>
      </c>
      <c r="S189" s="48" t="s">
        <v>416</v>
      </c>
      <c r="T189" s="39" t="s">
        <v>667</v>
      </c>
      <c r="U189" s="49" t="s">
        <v>887</v>
      </c>
      <c r="V189" s="50">
        <v>1</v>
      </c>
      <c r="W189" s="50"/>
      <c r="X189" s="34">
        <f>IF(E189="","",COUNTA(D$9:$D189)-COUNTIFS(D$9:$D189,"",D$9:$D189,"=*"))</f>
        <v>181</v>
      </c>
      <c r="Y189" s="34">
        <f t="shared" si="14"/>
        <v>1332</v>
      </c>
      <c r="Z189" s="34">
        <f t="shared" si="15"/>
        <v>2</v>
      </c>
      <c r="AA189" s="34">
        <f t="shared" si="16"/>
        <v>2</v>
      </c>
      <c r="AB189" s="34"/>
      <c r="AC189" s="9">
        <f t="shared" si="12"/>
        <v>1</v>
      </c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</row>
    <row r="190" spans="1:40" s="51" customFormat="1" ht="12.75" customHeight="1">
      <c r="A190" s="38">
        <f t="shared" si="0"/>
        <v>182</v>
      </c>
      <c r="B190" s="39" t="s">
        <v>418</v>
      </c>
      <c r="C190" s="39" t="s">
        <v>419</v>
      </c>
      <c r="D190" s="40" t="s">
        <v>56</v>
      </c>
      <c r="E190" s="41">
        <v>4</v>
      </c>
      <c r="F190" s="41"/>
      <c r="G190" s="42">
        <f t="shared" si="13"/>
        <v>1332</v>
      </c>
      <c r="H190" s="42"/>
      <c r="I190" s="42"/>
      <c r="J190" s="42"/>
      <c r="K190" s="43" t="s">
        <v>1245</v>
      </c>
      <c r="L190" s="44"/>
      <c r="M190" s="45"/>
      <c r="N190" s="46"/>
      <c r="O190" s="46" t="s">
        <v>886</v>
      </c>
      <c r="P190" s="46">
        <v>4</v>
      </c>
      <c r="Q190" s="46"/>
      <c r="R190" s="47" t="s">
        <v>840</v>
      </c>
      <c r="S190" s="48" t="s">
        <v>418</v>
      </c>
      <c r="T190" s="39" t="s">
        <v>563</v>
      </c>
      <c r="U190" s="49" t="s">
        <v>888</v>
      </c>
      <c r="V190" s="50">
        <v>3</v>
      </c>
      <c r="W190" s="50"/>
      <c r="X190" s="34">
        <f>IF(E190="","",COUNTA(D$9:$D190)-COUNTIFS(D$9:$D190,"",D$9:$D190,"=*"))</f>
        <v>182</v>
      </c>
      <c r="Y190" s="34">
        <f t="shared" si="14"/>
        <v>1337</v>
      </c>
      <c r="Z190" s="34">
        <f t="shared" si="15"/>
        <v>5</v>
      </c>
      <c r="AA190" s="34">
        <f t="shared" si="16"/>
        <v>5</v>
      </c>
      <c r="AB190" s="34"/>
      <c r="AC190" s="9">
        <f t="shared" si="12"/>
        <v>1</v>
      </c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</row>
    <row r="191" spans="1:40" s="51" customFormat="1" ht="12.75" customHeight="1">
      <c r="A191" s="38">
        <f t="shared" si="0"/>
        <v>183</v>
      </c>
      <c r="B191" s="39" t="s">
        <v>420</v>
      </c>
      <c r="C191" s="39" t="s">
        <v>421</v>
      </c>
      <c r="D191" s="40" t="s">
        <v>56</v>
      </c>
      <c r="E191" s="41">
        <v>12</v>
      </c>
      <c r="F191" s="41"/>
      <c r="G191" s="42">
        <f t="shared" si="13"/>
        <v>1337</v>
      </c>
      <c r="H191" s="42"/>
      <c r="I191" s="42"/>
      <c r="J191" s="42"/>
      <c r="K191" s="43" t="s">
        <v>1245</v>
      </c>
      <c r="L191" s="44"/>
      <c r="M191" s="45"/>
      <c r="N191" s="46"/>
      <c r="O191" s="46" t="s">
        <v>886</v>
      </c>
      <c r="P191" s="46">
        <v>12</v>
      </c>
      <c r="Q191" s="46"/>
      <c r="R191" s="47" t="s">
        <v>840</v>
      </c>
      <c r="S191" s="48" t="s">
        <v>420</v>
      </c>
      <c r="T191" s="39" t="s">
        <v>570</v>
      </c>
      <c r="U191" s="49" t="s">
        <v>888</v>
      </c>
      <c r="V191" s="50">
        <v>6</v>
      </c>
      <c r="W191" s="50"/>
      <c r="X191" s="34">
        <f>IF(E191="","",COUNTA(D$9:$D191)-COUNTIFS(D$9:$D191,"",D$9:$D191,"=*"))</f>
        <v>183</v>
      </c>
      <c r="Y191" s="34">
        <f t="shared" si="14"/>
        <v>1350</v>
      </c>
      <c r="Z191" s="34">
        <f t="shared" si="15"/>
        <v>13</v>
      </c>
      <c r="AA191" s="34">
        <f t="shared" si="16"/>
        <v>13</v>
      </c>
      <c r="AB191" s="34"/>
      <c r="AC191" s="9">
        <f t="shared" si="12"/>
        <v>1</v>
      </c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</row>
    <row r="192" spans="1:40" s="51" customFormat="1" ht="12.75" customHeight="1">
      <c r="A192" s="38">
        <f t="shared" si="0"/>
        <v>184</v>
      </c>
      <c r="B192" s="39" t="s">
        <v>422</v>
      </c>
      <c r="C192" s="39" t="s">
        <v>423</v>
      </c>
      <c r="D192" s="40" t="s">
        <v>88</v>
      </c>
      <c r="E192" s="41">
        <v>3</v>
      </c>
      <c r="F192" s="41">
        <v>0</v>
      </c>
      <c r="G192" s="42">
        <f t="shared" si="13"/>
        <v>1350</v>
      </c>
      <c r="H192" s="42"/>
      <c r="I192" s="42"/>
      <c r="J192" s="42"/>
      <c r="K192" s="43">
        <v>0</v>
      </c>
      <c r="L192" s="44"/>
      <c r="M192" s="45"/>
      <c r="N192" s="46"/>
      <c r="O192" s="46" t="s">
        <v>887</v>
      </c>
      <c r="P192" s="46">
        <v>3</v>
      </c>
      <c r="Q192" s="46"/>
      <c r="R192" s="47" t="s">
        <v>840</v>
      </c>
      <c r="S192" s="48" t="s">
        <v>422</v>
      </c>
      <c r="T192" s="39" t="s">
        <v>662</v>
      </c>
      <c r="U192" s="49" t="s">
        <v>888</v>
      </c>
      <c r="V192" s="50">
        <v>2</v>
      </c>
      <c r="W192" s="50"/>
      <c r="X192" s="34">
        <f>IF(E192="","",COUNTA(D$9:$D192)-COUNTIFS(D$9:$D192,"",D$9:$D192,"=*"))</f>
        <v>184</v>
      </c>
      <c r="Y192" s="34">
        <f t="shared" si="14"/>
        <v>1355</v>
      </c>
      <c r="Z192" s="34">
        <f t="shared" si="15"/>
        <v>4</v>
      </c>
      <c r="AA192" s="34">
        <f t="shared" si="16"/>
        <v>5</v>
      </c>
      <c r="AB192" s="34"/>
      <c r="AC192" s="9">
        <f t="shared" si="12"/>
        <v>1</v>
      </c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</row>
    <row r="193" spans="1:40" s="51" customFormat="1" ht="12.75" customHeight="1">
      <c r="A193" s="38">
        <f t="shared" si="0"/>
        <v>185</v>
      </c>
      <c r="B193" s="39" t="s">
        <v>424</v>
      </c>
      <c r="C193" s="39" t="s">
        <v>425</v>
      </c>
      <c r="D193" s="40" t="s">
        <v>88</v>
      </c>
      <c r="E193" s="41">
        <v>5</v>
      </c>
      <c r="F193" s="41">
        <v>0</v>
      </c>
      <c r="G193" s="42">
        <f t="shared" si="13"/>
        <v>1355</v>
      </c>
      <c r="H193" s="42"/>
      <c r="I193" s="42"/>
      <c r="J193" s="42"/>
      <c r="K193" s="43">
        <v>0</v>
      </c>
      <c r="L193" s="44"/>
      <c r="M193" s="45"/>
      <c r="N193" s="46"/>
      <c r="O193" s="46" t="s">
        <v>887</v>
      </c>
      <c r="P193" s="46">
        <v>5</v>
      </c>
      <c r="Q193" s="46"/>
      <c r="R193" s="47" t="s">
        <v>840</v>
      </c>
      <c r="S193" s="48" t="s">
        <v>424</v>
      </c>
      <c r="T193" s="39" t="s">
        <v>668</v>
      </c>
      <c r="U193" s="49" t="s">
        <v>888</v>
      </c>
      <c r="V193" s="50">
        <v>3</v>
      </c>
      <c r="W193" s="50"/>
      <c r="X193" s="34">
        <f>IF(E193="","",COUNTA(D$9:$D193)-COUNTIFS(D$9:$D193,"",D$9:$D193,"=*"))</f>
        <v>185</v>
      </c>
      <c r="Y193" s="34">
        <f t="shared" si="14"/>
        <v>1362</v>
      </c>
      <c r="Z193" s="34">
        <f t="shared" si="15"/>
        <v>6</v>
      </c>
      <c r="AA193" s="34">
        <f t="shared" si="16"/>
        <v>7</v>
      </c>
      <c r="AB193" s="34"/>
      <c r="AC193" s="9">
        <f t="shared" si="12"/>
        <v>1</v>
      </c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</row>
    <row r="194" spans="1:40" s="51" customFormat="1" ht="12.75" customHeight="1">
      <c r="A194" s="38">
        <f t="shared" si="0"/>
        <v>186</v>
      </c>
      <c r="B194" s="39" t="s">
        <v>426</v>
      </c>
      <c r="C194" s="39" t="s">
        <v>427</v>
      </c>
      <c r="D194" s="40" t="s">
        <v>56</v>
      </c>
      <c r="E194" s="41">
        <v>1</v>
      </c>
      <c r="F194" s="41"/>
      <c r="G194" s="42">
        <f t="shared" si="13"/>
        <v>1362</v>
      </c>
      <c r="H194" s="42"/>
      <c r="I194" s="42"/>
      <c r="J194" s="42"/>
      <c r="K194" s="43" t="s">
        <v>1245</v>
      </c>
      <c r="L194" s="44"/>
      <c r="M194" s="45"/>
      <c r="N194" s="46"/>
      <c r="O194" s="46" t="s">
        <v>886</v>
      </c>
      <c r="P194" s="46">
        <v>1</v>
      </c>
      <c r="Q194" s="46"/>
      <c r="R194" s="47"/>
      <c r="S194" s="48"/>
      <c r="T194" s="39"/>
      <c r="U194" s="49"/>
      <c r="V194" s="50"/>
      <c r="W194" s="50"/>
      <c r="X194" s="34">
        <f>IF(E194="","",COUNTA(D$9:$D194)-COUNTIFS(D$9:$D194,"",D$9:$D194,"=*"))</f>
        <v>186</v>
      </c>
      <c r="Y194" s="34">
        <f t="shared" si="14"/>
        <v>1364</v>
      </c>
      <c r="Z194" s="34">
        <f t="shared" si="15"/>
        <v>2</v>
      </c>
      <c r="AA194" s="34">
        <f t="shared" si="16"/>
        <v>2</v>
      </c>
      <c r="AB194" s="34"/>
      <c r="AC194" s="9">
        <f t="shared" si="12"/>
        <v>1</v>
      </c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</row>
    <row r="195" spans="1:40" s="51" customFormat="1" ht="12.75" customHeight="1">
      <c r="A195" s="38">
        <f t="shared" si="0"/>
        <v>187</v>
      </c>
      <c r="B195" s="39" t="s">
        <v>428</v>
      </c>
      <c r="C195" s="39" t="s">
        <v>429</v>
      </c>
      <c r="D195" s="40" t="s">
        <v>56</v>
      </c>
      <c r="E195" s="41">
        <v>4</v>
      </c>
      <c r="F195" s="41"/>
      <c r="G195" s="42">
        <f t="shared" si="13"/>
        <v>1364</v>
      </c>
      <c r="H195" s="42"/>
      <c r="I195" s="42"/>
      <c r="J195" s="42"/>
      <c r="K195" s="43" t="s">
        <v>1245</v>
      </c>
      <c r="L195" s="44"/>
      <c r="M195" s="45"/>
      <c r="N195" s="46"/>
      <c r="O195" s="46" t="s">
        <v>886</v>
      </c>
      <c r="P195" s="46">
        <v>4</v>
      </c>
      <c r="Q195" s="46"/>
      <c r="R195" s="47"/>
      <c r="S195" s="48"/>
      <c r="T195" s="39"/>
      <c r="U195" s="49"/>
      <c r="V195" s="50"/>
      <c r="W195" s="50"/>
      <c r="X195" s="34">
        <f>IF(E195="","",COUNTA(D$9:$D195)-COUNTIFS(D$9:$D195,"",D$9:$D195,"=*"))</f>
        <v>187</v>
      </c>
      <c r="Y195" s="34">
        <f t="shared" si="14"/>
        <v>1369</v>
      </c>
      <c r="Z195" s="34">
        <f t="shared" si="15"/>
        <v>5</v>
      </c>
      <c r="AA195" s="34">
        <f t="shared" si="16"/>
        <v>5</v>
      </c>
      <c r="AB195" s="34"/>
      <c r="AC195" s="9">
        <f t="shared" si="12"/>
        <v>1</v>
      </c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</row>
    <row r="196" spans="1:40" s="51" customFormat="1" ht="12.75" customHeight="1">
      <c r="A196" s="38">
        <f t="shared" si="0"/>
        <v>188</v>
      </c>
      <c r="B196" s="39" t="s">
        <v>430</v>
      </c>
      <c r="C196" s="39" t="s">
        <v>431</v>
      </c>
      <c r="D196" s="40" t="s">
        <v>56</v>
      </c>
      <c r="E196" s="41">
        <v>12</v>
      </c>
      <c r="F196" s="41"/>
      <c r="G196" s="42">
        <f t="shared" si="13"/>
        <v>1369</v>
      </c>
      <c r="H196" s="42"/>
      <c r="I196" s="42"/>
      <c r="J196" s="42"/>
      <c r="K196" s="43" t="s">
        <v>1245</v>
      </c>
      <c r="L196" s="44"/>
      <c r="M196" s="45"/>
      <c r="N196" s="46"/>
      <c r="O196" s="46" t="s">
        <v>886</v>
      </c>
      <c r="P196" s="46">
        <v>12</v>
      </c>
      <c r="Q196" s="46"/>
      <c r="R196" s="47"/>
      <c r="S196" s="48"/>
      <c r="T196" s="39"/>
      <c r="U196" s="49"/>
      <c r="V196" s="50"/>
      <c r="W196" s="50"/>
      <c r="X196" s="34">
        <f>IF(E196="","",COUNTA(D$9:$D196)-COUNTIFS(D$9:$D196,"",D$9:$D196,"=*"))</f>
        <v>188</v>
      </c>
      <c r="Y196" s="34">
        <f t="shared" si="14"/>
        <v>1382</v>
      </c>
      <c r="Z196" s="34">
        <f t="shared" si="15"/>
        <v>13</v>
      </c>
      <c r="AA196" s="34">
        <f t="shared" si="16"/>
        <v>13</v>
      </c>
      <c r="AB196" s="34"/>
      <c r="AC196" s="9">
        <f t="shared" si="12"/>
        <v>1</v>
      </c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</row>
    <row r="197" spans="1:40" s="51" customFormat="1" ht="12.75" customHeight="1">
      <c r="A197" s="38">
        <f t="shared" si="0"/>
        <v>189</v>
      </c>
      <c r="B197" s="39" t="s">
        <v>432</v>
      </c>
      <c r="C197" s="39" t="s">
        <v>433</v>
      </c>
      <c r="D197" s="40" t="s">
        <v>88</v>
      </c>
      <c r="E197" s="41">
        <v>3</v>
      </c>
      <c r="F197" s="41">
        <v>0</v>
      </c>
      <c r="G197" s="42">
        <f t="shared" si="13"/>
        <v>1382</v>
      </c>
      <c r="H197" s="42"/>
      <c r="I197" s="42"/>
      <c r="J197" s="42"/>
      <c r="K197" s="43">
        <v>0</v>
      </c>
      <c r="L197" s="44"/>
      <c r="M197" s="45"/>
      <c r="N197" s="46"/>
      <c r="O197" s="46" t="s">
        <v>887</v>
      </c>
      <c r="P197" s="46">
        <v>3</v>
      </c>
      <c r="Q197" s="46"/>
      <c r="R197" s="47"/>
      <c r="S197" s="48"/>
      <c r="T197" s="39"/>
      <c r="U197" s="49"/>
      <c r="V197" s="50"/>
      <c r="W197" s="50"/>
      <c r="X197" s="34">
        <f>IF(E197="","",COUNTA(D$9:$D197)-COUNTIFS(D$9:$D197,"",D$9:$D197,"=*"))</f>
        <v>189</v>
      </c>
      <c r="Y197" s="34">
        <f t="shared" si="14"/>
        <v>1387</v>
      </c>
      <c r="Z197" s="34">
        <f t="shared" si="15"/>
        <v>4</v>
      </c>
      <c r="AA197" s="34">
        <f t="shared" si="16"/>
        <v>5</v>
      </c>
      <c r="AB197" s="34"/>
      <c r="AC197" s="9">
        <f t="shared" si="12"/>
        <v>1</v>
      </c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</row>
    <row r="198" spans="1:40" s="51" customFormat="1" ht="12.75" customHeight="1">
      <c r="A198" s="38">
        <f t="shared" si="0"/>
        <v>190</v>
      </c>
      <c r="B198" s="39" t="s">
        <v>434</v>
      </c>
      <c r="C198" s="39" t="s">
        <v>435</v>
      </c>
      <c r="D198" s="40" t="s">
        <v>56</v>
      </c>
      <c r="E198" s="41">
        <v>8</v>
      </c>
      <c r="F198" s="41"/>
      <c r="G198" s="42">
        <f t="shared" si="13"/>
        <v>1387</v>
      </c>
      <c r="H198" s="42"/>
      <c r="I198" s="42">
        <v>5</v>
      </c>
      <c r="J198" s="42"/>
      <c r="K198" s="43" t="s">
        <v>1245</v>
      </c>
      <c r="L198" s="44"/>
      <c r="M198" s="45"/>
      <c r="N198" s="46"/>
      <c r="O198" s="46" t="s">
        <v>886</v>
      </c>
      <c r="P198" s="46">
        <v>8</v>
      </c>
      <c r="Q198" s="46"/>
      <c r="R198" s="47"/>
      <c r="S198" s="48"/>
      <c r="T198" s="39"/>
      <c r="U198" s="49"/>
      <c r="V198" s="50"/>
      <c r="W198" s="50"/>
      <c r="X198" s="34">
        <f>IF(E198="","",COUNTA(D$9:$D198)-COUNTIFS(D$9:$D198,"",D$9:$D198,"=*"))</f>
        <v>190</v>
      </c>
      <c r="Y198" s="34">
        <f t="shared" si="14"/>
        <v>1396</v>
      </c>
      <c r="Z198" s="34">
        <f t="shared" si="15"/>
        <v>9</v>
      </c>
      <c r="AA198" s="34">
        <f t="shared" si="16"/>
        <v>9</v>
      </c>
      <c r="AB198" s="34"/>
      <c r="AC198" s="9">
        <f t="shared" si="12"/>
        <v>1</v>
      </c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</row>
    <row r="199" spans="1:40" s="51" customFormat="1" ht="12.75" customHeight="1">
      <c r="A199" s="38">
        <f t="shared" si="0"/>
        <v>191</v>
      </c>
      <c r="B199" s="39" t="s">
        <v>436</v>
      </c>
      <c r="C199" s="39" t="s">
        <v>437</v>
      </c>
      <c r="D199" s="40" t="s">
        <v>56</v>
      </c>
      <c r="E199" s="41">
        <v>2</v>
      </c>
      <c r="F199" s="41"/>
      <c r="G199" s="42">
        <f t="shared" si="13"/>
        <v>1396</v>
      </c>
      <c r="H199" s="42"/>
      <c r="I199" s="42"/>
      <c r="J199" s="42"/>
      <c r="K199" s="43" t="s">
        <v>1245</v>
      </c>
      <c r="L199" s="44"/>
      <c r="M199" s="45"/>
      <c r="N199" s="46"/>
      <c r="O199" s="46" t="s">
        <v>886</v>
      </c>
      <c r="P199" s="46">
        <v>2</v>
      </c>
      <c r="Q199" s="46"/>
      <c r="R199" s="47"/>
      <c r="S199" s="48"/>
      <c r="T199" s="39"/>
      <c r="U199" s="49"/>
      <c r="V199" s="50"/>
      <c r="W199" s="50"/>
      <c r="X199" s="34">
        <f>IF(E199="","",COUNTA(D$9:$D199)-COUNTIFS(D$9:$D199,"",D$9:$D199,"=*"))</f>
        <v>191</v>
      </c>
      <c r="Y199" s="34">
        <f t="shared" si="14"/>
        <v>1399</v>
      </c>
      <c r="Z199" s="34">
        <f t="shared" si="15"/>
        <v>3</v>
      </c>
      <c r="AA199" s="34">
        <f t="shared" si="16"/>
        <v>3</v>
      </c>
      <c r="AB199" s="34"/>
      <c r="AC199" s="9">
        <f t="shared" si="12"/>
        <v>1</v>
      </c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</row>
    <row r="200" spans="1:40" s="51" customFormat="1" ht="12.75" customHeight="1">
      <c r="A200" s="38">
        <f t="shared" si="0"/>
        <v>192</v>
      </c>
      <c r="B200" s="39" t="s">
        <v>438</v>
      </c>
      <c r="C200" s="39" t="s">
        <v>439</v>
      </c>
      <c r="D200" s="40" t="s">
        <v>56</v>
      </c>
      <c r="E200" s="41">
        <v>9</v>
      </c>
      <c r="F200" s="41"/>
      <c r="G200" s="42">
        <f t="shared" si="13"/>
        <v>1399</v>
      </c>
      <c r="H200" s="42"/>
      <c r="I200" s="42"/>
      <c r="J200" s="42"/>
      <c r="K200" s="43" t="s">
        <v>1245</v>
      </c>
      <c r="L200" s="44"/>
      <c r="M200" s="45"/>
      <c r="N200" s="46"/>
      <c r="O200" s="46" t="s">
        <v>886</v>
      </c>
      <c r="P200" s="46">
        <v>9</v>
      </c>
      <c r="Q200" s="46"/>
      <c r="R200" s="47"/>
      <c r="S200" s="48"/>
      <c r="T200" s="39"/>
      <c r="U200" s="49"/>
      <c r="V200" s="50"/>
      <c r="W200" s="50"/>
      <c r="X200" s="34">
        <f>IF(E200="","",COUNTA(D$9:$D200)-COUNTIFS(D$9:$D200,"",D$9:$D200,"=*"))</f>
        <v>192</v>
      </c>
      <c r="Y200" s="34">
        <f t="shared" si="14"/>
        <v>1409</v>
      </c>
      <c r="Z200" s="34">
        <f t="shared" si="15"/>
        <v>10</v>
      </c>
      <c r="AA200" s="34">
        <f t="shared" si="16"/>
        <v>10</v>
      </c>
      <c r="AB200" s="34"/>
      <c r="AC200" s="9">
        <f t="shared" si="12"/>
        <v>1</v>
      </c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</row>
    <row r="201" spans="1:40" s="51" customFormat="1" ht="12.75" customHeight="1">
      <c r="A201" s="38">
        <f t="shared" si="0"/>
        <v>193</v>
      </c>
      <c r="B201" s="39" t="s">
        <v>440</v>
      </c>
      <c r="C201" s="39" t="s">
        <v>441</v>
      </c>
      <c r="D201" s="40" t="s">
        <v>56</v>
      </c>
      <c r="E201" s="41">
        <v>6</v>
      </c>
      <c r="F201" s="41"/>
      <c r="G201" s="42">
        <f t="shared" si="13"/>
        <v>1409</v>
      </c>
      <c r="H201" s="42"/>
      <c r="I201" s="42"/>
      <c r="J201" s="42"/>
      <c r="K201" s="43" t="s">
        <v>1245</v>
      </c>
      <c r="L201" s="44"/>
      <c r="M201" s="45"/>
      <c r="N201" s="46"/>
      <c r="O201" s="46" t="s">
        <v>886</v>
      </c>
      <c r="P201" s="46">
        <v>6</v>
      </c>
      <c r="Q201" s="46"/>
      <c r="R201" s="47"/>
      <c r="S201" s="48"/>
      <c r="T201" s="39"/>
      <c r="U201" s="49"/>
      <c r="V201" s="50"/>
      <c r="W201" s="50"/>
      <c r="X201" s="34">
        <f>IF(E201="","",COUNTA(D$9:$D201)-COUNTIFS(D$9:$D201,"",D$9:$D201,"=*"))</f>
        <v>193</v>
      </c>
      <c r="Y201" s="34">
        <f t="shared" si="14"/>
        <v>1416</v>
      </c>
      <c r="Z201" s="34">
        <f t="shared" si="15"/>
        <v>7</v>
      </c>
      <c r="AA201" s="34">
        <f t="shared" si="16"/>
        <v>7</v>
      </c>
      <c r="AB201" s="34"/>
      <c r="AC201" s="9">
        <f t="shared" ref="AC201:AC219" si="17">COUNTIF($C$9:$C$420, C201)</f>
        <v>1</v>
      </c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</row>
    <row r="202" spans="1:40" s="51" customFormat="1" ht="12.75" customHeight="1">
      <c r="A202" s="38">
        <f t="shared" si="0"/>
        <v>194</v>
      </c>
      <c r="B202" s="39" t="s">
        <v>442</v>
      </c>
      <c r="C202" s="39" t="s">
        <v>443</v>
      </c>
      <c r="D202" s="40" t="s">
        <v>56</v>
      </c>
      <c r="E202" s="41">
        <v>6</v>
      </c>
      <c r="F202" s="41"/>
      <c r="G202" s="42">
        <f t="shared" si="13"/>
        <v>1416</v>
      </c>
      <c r="H202" s="42"/>
      <c r="I202" s="42"/>
      <c r="J202" s="42"/>
      <c r="K202" s="43" t="s">
        <v>1245</v>
      </c>
      <c r="L202" s="44"/>
      <c r="M202" s="45"/>
      <c r="N202" s="46"/>
      <c r="O202" s="46" t="s">
        <v>886</v>
      </c>
      <c r="P202" s="46">
        <v>6</v>
      </c>
      <c r="Q202" s="46"/>
      <c r="R202" s="47"/>
      <c r="S202" s="48"/>
      <c r="T202" s="39"/>
      <c r="U202" s="49"/>
      <c r="V202" s="50"/>
      <c r="W202" s="50"/>
      <c r="X202" s="34">
        <f>IF(E202="","",COUNTA(D$9:$D202)-COUNTIFS(D$9:$D202,"",D$9:$D202,"=*"))</f>
        <v>194</v>
      </c>
      <c r="Y202" s="34">
        <f t="shared" si="14"/>
        <v>1423</v>
      </c>
      <c r="Z202" s="34">
        <f t="shared" si="15"/>
        <v>7</v>
      </c>
      <c r="AA202" s="34">
        <f t="shared" si="16"/>
        <v>7</v>
      </c>
      <c r="AB202" s="34"/>
      <c r="AC202" s="9">
        <f t="shared" si="17"/>
        <v>1</v>
      </c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</row>
    <row r="203" spans="1:40" s="51" customFormat="1" ht="12.75" customHeight="1">
      <c r="A203" s="38">
        <f t="shared" si="0"/>
        <v>195</v>
      </c>
      <c r="B203" s="39" t="s">
        <v>444</v>
      </c>
      <c r="C203" s="39" t="s">
        <v>445</v>
      </c>
      <c r="D203" s="40" t="s">
        <v>56</v>
      </c>
      <c r="E203" s="41">
        <v>7</v>
      </c>
      <c r="F203" s="41"/>
      <c r="G203" s="42">
        <f t="shared" ref="G203:G210" si="18">IF(E203&lt;&gt;"",Y202, "")</f>
        <v>1423</v>
      </c>
      <c r="H203" s="42"/>
      <c r="I203" s="42"/>
      <c r="J203" s="42"/>
      <c r="K203" s="43" t="s">
        <v>1245</v>
      </c>
      <c r="L203" s="44"/>
      <c r="M203" s="45"/>
      <c r="N203" s="46"/>
      <c r="O203" s="46" t="s">
        <v>886</v>
      </c>
      <c r="P203" s="46">
        <v>7</v>
      </c>
      <c r="Q203" s="46"/>
      <c r="R203" s="47"/>
      <c r="S203" s="48"/>
      <c r="T203" s="39"/>
      <c r="U203" s="49"/>
      <c r="V203" s="50"/>
      <c r="W203" s="50"/>
      <c r="X203" s="34">
        <f>IF(E203="","",COUNTA(D$9:$D203)-COUNTIFS(D$9:$D203,"",D$9:$D203,"=*"))</f>
        <v>195</v>
      </c>
      <c r="Y203" s="34">
        <f t="shared" ref="Y203:Y210" si="19">IF(E203 &lt;&gt;"", IF(D203= "Decimal",Y202+AA203,Y202+Z203), Y202)</f>
        <v>1431</v>
      </c>
      <c r="Z203" s="34">
        <f t="shared" ref="Z203:Z210" si="20">IF(E203&lt;&gt;"", E203+1, "")</f>
        <v>8</v>
      </c>
      <c r="AA203" s="34">
        <f t="shared" ref="AA203:AA210" si="21">IF(E203&lt;&gt;"",IF(F203&lt;&gt;"",E203+2,E203+1),"")</f>
        <v>8</v>
      </c>
      <c r="AB203" s="34"/>
      <c r="AC203" s="9">
        <f t="shared" si="17"/>
        <v>1</v>
      </c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</row>
    <row r="204" spans="1:40" s="51" customFormat="1" ht="12.75" customHeight="1">
      <c r="A204" s="38">
        <f t="shared" si="0"/>
        <v>196</v>
      </c>
      <c r="B204" s="39" t="s">
        <v>446</v>
      </c>
      <c r="C204" s="39" t="s">
        <v>447</v>
      </c>
      <c r="D204" s="40" t="s">
        <v>56</v>
      </c>
      <c r="E204" s="41">
        <v>5</v>
      </c>
      <c r="F204" s="41"/>
      <c r="G204" s="42">
        <f t="shared" si="18"/>
        <v>1431</v>
      </c>
      <c r="H204" s="42"/>
      <c r="I204" s="42"/>
      <c r="J204" s="42"/>
      <c r="K204" s="43" t="s">
        <v>1245</v>
      </c>
      <c r="L204" s="44"/>
      <c r="M204" s="45"/>
      <c r="N204" s="46"/>
      <c r="O204" s="46" t="s">
        <v>886</v>
      </c>
      <c r="P204" s="46">
        <v>5</v>
      </c>
      <c r="Q204" s="46"/>
      <c r="R204" s="47"/>
      <c r="S204" s="48"/>
      <c r="T204" s="39"/>
      <c r="U204" s="49"/>
      <c r="V204" s="50"/>
      <c r="W204" s="50"/>
      <c r="X204" s="34">
        <f>IF(E204="","",COUNTA(D$9:$D204)-COUNTIFS(D$9:$D204,"",D$9:$D204,"=*"))</f>
        <v>196</v>
      </c>
      <c r="Y204" s="34">
        <f t="shared" si="19"/>
        <v>1437</v>
      </c>
      <c r="Z204" s="34">
        <f t="shared" si="20"/>
        <v>6</v>
      </c>
      <c r="AA204" s="34">
        <f t="shared" si="21"/>
        <v>6</v>
      </c>
      <c r="AB204" s="34"/>
      <c r="AC204" s="9">
        <f t="shared" si="17"/>
        <v>1</v>
      </c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</row>
    <row r="205" spans="1:40" s="51" customFormat="1" ht="12.75" customHeight="1">
      <c r="A205" s="38">
        <f t="shared" si="0"/>
        <v>197</v>
      </c>
      <c r="B205" s="39" t="s">
        <v>448</v>
      </c>
      <c r="C205" s="39" t="s">
        <v>449</v>
      </c>
      <c r="D205" s="40" t="s">
        <v>56</v>
      </c>
      <c r="E205" s="41">
        <v>5</v>
      </c>
      <c r="F205" s="41"/>
      <c r="G205" s="42">
        <f t="shared" si="18"/>
        <v>1437</v>
      </c>
      <c r="H205" s="42"/>
      <c r="I205" s="42"/>
      <c r="J205" s="42"/>
      <c r="K205" s="43" t="s">
        <v>1245</v>
      </c>
      <c r="L205" s="44"/>
      <c r="M205" s="45"/>
      <c r="N205" s="46"/>
      <c r="O205" s="46" t="s">
        <v>886</v>
      </c>
      <c r="P205" s="46">
        <v>5</v>
      </c>
      <c r="Q205" s="46"/>
      <c r="R205" s="47"/>
      <c r="S205" s="48"/>
      <c r="T205" s="39"/>
      <c r="U205" s="49"/>
      <c r="V205" s="50"/>
      <c r="W205" s="50"/>
      <c r="X205" s="34">
        <f>IF(E205="","",COUNTA(D$9:$D205)-COUNTIFS(D$9:$D205,"",D$9:$D205,"=*"))</f>
        <v>197</v>
      </c>
      <c r="Y205" s="34">
        <f t="shared" si="19"/>
        <v>1443</v>
      </c>
      <c r="Z205" s="34">
        <f t="shared" si="20"/>
        <v>6</v>
      </c>
      <c r="AA205" s="34">
        <f t="shared" si="21"/>
        <v>6</v>
      </c>
      <c r="AB205" s="34"/>
      <c r="AC205" s="9">
        <f t="shared" si="17"/>
        <v>1</v>
      </c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</row>
    <row r="206" spans="1:40" s="51" customFormat="1" ht="12.75" customHeight="1">
      <c r="A206" s="38">
        <f t="shared" si="0"/>
        <v>198</v>
      </c>
      <c r="B206" s="39" t="s">
        <v>450</v>
      </c>
      <c r="C206" s="39" t="s">
        <v>451</v>
      </c>
      <c r="D206" s="40" t="s">
        <v>56</v>
      </c>
      <c r="E206" s="41">
        <v>1</v>
      </c>
      <c r="F206" s="41"/>
      <c r="G206" s="42">
        <f t="shared" si="18"/>
        <v>1443</v>
      </c>
      <c r="H206" s="42"/>
      <c r="I206" s="42"/>
      <c r="J206" s="42"/>
      <c r="K206" s="43" t="s">
        <v>1245</v>
      </c>
      <c r="L206" s="44"/>
      <c r="M206" s="45"/>
      <c r="N206" s="46"/>
      <c r="O206" s="46" t="s">
        <v>886</v>
      </c>
      <c r="P206" s="46">
        <v>1</v>
      </c>
      <c r="Q206" s="46"/>
      <c r="R206" s="47"/>
      <c r="S206" s="48"/>
      <c r="T206" s="39"/>
      <c r="U206" s="49"/>
      <c r="V206" s="50"/>
      <c r="W206" s="50"/>
      <c r="X206" s="34">
        <f>IF(E206="","",COUNTA(D$9:$D206)-COUNTIFS(D$9:$D206,"",D$9:$D206,"=*"))</f>
        <v>198</v>
      </c>
      <c r="Y206" s="34">
        <f t="shared" si="19"/>
        <v>1445</v>
      </c>
      <c r="Z206" s="34">
        <f t="shared" si="20"/>
        <v>2</v>
      </c>
      <c r="AA206" s="34">
        <f t="shared" si="21"/>
        <v>2</v>
      </c>
      <c r="AB206" s="34"/>
      <c r="AC206" s="9">
        <f t="shared" si="17"/>
        <v>1</v>
      </c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</row>
    <row r="207" spans="1:40" s="51" customFormat="1" ht="12.75" customHeight="1">
      <c r="A207" s="38">
        <f t="shared" si="0"/>
        <v>199</v>
      </c>
      <c r="B207" s="39" t="s">
        <v>452</v>
      </c>
      <c r="C207" s="39" t="s">
        <v>453</v>
      </c>
      <c r="D207" s="40" t="s">
        <v>56</v>
      </c>
      <c r="E207" s="41">
        <v>4</v>
      </c>
      <c r="F207" s="41"/>
      <c r="G207" s="42">
        <f t="shared" si="18"/>
        <v>1445</v>
      </c>
      <c r="H207" s="42"/>
      <c r="I207" s="42"/>
      <c r="J207" s="42"/>
      <c r="K207" s="43" t="s">
        <v>1245</v>
      </c>
      <c r="L207" s="44"/>
      <c r="M207" s="45"/>
      <c r="N207" s="46"/>
      <c r="O207" s="46" t="s">
        <v>886</v>
      </c>
      <c r="P207" s="46">
        <v>4</v>
      </c>
      <c r="Q207" s="46"/>
      <c r="R207" s="47"/>
      <c r="S207" s="48"/>
      <c r="T207" s="39"/>
      <c r="U207" s="49"/>
      <c r="V207" s="50"/>
      <c r="W207" s="50"/>
      <c r="X207" s="34">
        <f>IF(E207="","",COUNTA(D$9:$D207)-COUNTIFS(D$9:$D207,"",D$9:$D207,"=*"))</f>
        <v>199</v>
      </c>
      <c r="Y207" s="34">
        <f t="shared" si="19"/>
        <v>1450</v>
      </c>
      <c r="Z207" s="34">
        <f t="shared" si="20"/>
        <v>5</v>
      </c>
      <c r="AA207" s="34">
        <f t="shared" si="21"/>
        <v>5</v>
      </c>
      <c r="AB207" s="34"/>
      <c r="AC207" s="9">
        <f t="shared" si="17"/>
        <v>1</v>
      </c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</row>
    <row r="208" spans="1:40" s="51" customFormat="1" ht="12.75" customHeight="1">
      <c r="A208" s="38">
        <f t="shared" si="0"/>
        <v>200</v>
      </c>
      <c r="B208" s="39" t="s">
        <v>454</v>
      </c>
      <c r="C208" s="39" t="s">
        <v>455</v>
      </c>
      <c r="D208" s="40" t="s">
        <v>56</v>
      </c>
      <c r="E208" s="41">
        <v>12</v>
      </c>
      <c r="F208" s="41"/>
      <c r="G208" s="42">
        <f t="shared" si="18"/>
        <v>1450</v>
      </c>
      <c r="H208" s="42"/>
      <c r="I208" s="42"/>
      <c r="J208" s="42"/>
      <c r="K208" s="43" t="s">
        <v>1245</v>
      </c>
      <c r="L208" s="44"/>
      <c r="M208" s="45"/>
      <c r="N208" s="46"/>
      <c r="O208" s="46" t="s">
        <v>886</v>
      </c>
      <c r="P208" s="46">
        <v>12</v>
      </c>
      <c r="Q208" s="46"/>
      <c r="R208" s="47"/>
      <c r="S208" s="48"/>
      <c r="T208" s="39"/>
      <c r="U208" s="49"/>
      <c r="V208" s="50"/>
      <c r="W208" s="50"/>
      <c r="X208" s="34">
        <f>IF(E208="","",COUNTA(D$9:$D208)-COUNTIFS(D$9:$D208,"",D$9:$D208,"=*"))</f>
        <v>200</v>
      </c>
      <c r="Y208" s="34">
        <f t="shared" si="19"/>
        <v>1463</v>
      </c>
      <c r="Z208" s="34">
        <f t="shared" si="20"/>
        <v>13</v>
      </c>
      <c r="AA208" s="34">
        <f t="shared" si="21"/>
        <v>13</v>
      </c>
      <c r="AB208" s="34"/>
      <c r="AC208" s="9">
        <f t="shared" si="17"/>
        <v>1</v>
      </c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</row>
    <row r="209" spans="1:40" s="51" customFormat="1" ht="12.75" customHeight="1">
      <c r="A209" s="38">
        <f t="shared" si="0"/>
        <v>201</v>
      </c>
      <c r="B209" s="39" t="s">
        <v>456</v>
      </c>
      <c r="C209" s="39" t="s">
        <v>457</v>
      </c>
      <c r="D209" s="40" t="s">
        <v>88</v>
      </c>
      <c r="E209" s="41">
        <v>3</v>
      </c>
      <c r="F209" s="41">
        <v>0</v>
      </c>
      <c r="G209" s="42">
        <f t="shared" si="18"/>
        <v>1463</v>
      </c>
      <c r="H209" s="42"/>
      <c r="I209" s="42"/>
      <c r="J209" s="42"/>
      <c r="K209" s="43">
        <v>0</v>
      </c>
      <c r="L209" s="44"/>
      <c r="M209" s="45"/>
      <c r="N209" s="46"/>
      <c r="O209" s="46" t="s">
        <v>887</v>
      </c>
      <c r="P209" s="46">
        <v>3</v>
      </c>
      <c r="Q209" s="46"/>
      <c r="R209" s="47"/>
      <c r="S209" s="48"/>
      <c r="T209" s="39"/>
      <c r="U209" s="49"/>
      <c r="V209" s="50"/>
      <c r="W209" s="50"/>
      <c r="X209" s="34">
        <f>IF(E209="","",COUNTA(D$9:$D209)-COUNTIFS(D$9:$D209,"",D$9:$D209,"=*"))</f>
        <v>201</v>
      </c>
      <c r="Y209" s="34">
        <f t="shared" si="19"/>
        <v>1468</v>
      </c>
      <c r="Z209" s="34">
        <f t="shared" si="20"/>
        <v>4</v>
      </c>
      <c r="AA209" s="34">
        <f t="shared" si="21"/>
        <v>5</v>
      </c>
      <c r="AB209" s="34"/>
      <c r="AC209" s="9">
        <f t="shared" si="17"/>
        <v>1</v>
      </c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</row>
    <row r="210" spans="1:40" s="51" customFormat="1" ht="12.75" customHeight="1">
      <c r="A210" s="38">
        <f t="shared" si="0"/>
        <v>202</v>
      </c>
      <c r="B210" s="39" t="s">
        <v>458</v>
      </c>
      <c r="C210" s="39" t="s">
        <v>459</v>
      </c>
      <c r="D210" s="40" t="s">
        <v>88</v>
      </c>
      <c r="E210" s="41">
        <v>5</v>
      </c>
      <c r="F210" s="41">
        <v>0</v>
      </c>
      <c r="G210" s="42">
        <f t="shared" si="18"/>
        <v>1468</v>
      </c>
      <c r="H210" s="42"/>
      <c r="I210" s="42"/>
      <c r="J210" s="42"/>
      <c r="K210" s="43">
        <v>0</v>
      </c>
      <c r="L210" s="44"/>
      <c r="M210" s="45"/>
      <c r="N210" s="46"/>
      <c r="O210" s="46" t="s">
        <v>887</v>
      </c>
      <c r="P210" s="46">
        <v>5</v>
      </c>
      <c r="Q210" s="46"/>
      <c r="R210" s="47"/>
      <c r="S210" s="48"/>
      <c r="T210" s="39"/>
      <c r="U210" s="49"/>
      <c r="V210" s="50"/>
      <c r="W210" s="50"/>
      <c r="X210" s="34">
        <f>IF(E210="","",COUNTA(D$9:$D210)-COUNTIFS(D$9:$D210,"",D$9:$D210,"=*"))</f>
        <v>202</v>
      </c>
      <c r="Y210" s="34">
        <f t="shared" si="19"/>
        <v>1475</v>
      </c>
      <c r="Z210" s="34">
        <f t="shared" si="20"/>
        <v>6</v>
      </c>
      <c r="AA210" s="34">
        <f t="shared" si="21"/>
        <v>7</v>
      </c>
      <c r="AB210" s="34"/>
      <c r="AC210" s="9">
        <f t="shared" si="17"/>
        <v>1</v>
      </c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</row>
    <row r="211" spans="1:40" s="51" customFormat="1" ht="12.75" customHeight="1">
      <c r="A211" s="38">
        <f t="shared" si="0"/>
        <v>203</v>
      </c>
      <c r="B211" s="39" t="s">
        <v>460</v>
      </c>
      <c r="C211" s="39" t="s">
        <v>461</v>
      </c>
      <c r="D211" s="40" t="s">
        <v>462</v>
      </c>
      <c r="E211" s="41">
        <v>6</v>
      </c>
      <c r="F211" s="41"/>
      <c r="G211" s="42"/>
      <c r="H211" s="42"/>
      <c r="I211" s="42"/>
      <c r="J211" s="42"/>
      <c r="K211" s="43" t="s">
        <v>463</v>
      </c>
      <c r="L211" s="44" t="s">
        <v>464</v>
      </c>
      <c r="M211" s="45"/>
      <c r="N211" s="46"/>
      <c r="O211" s="46"/>
      <c r="P211" s="46"/>
      <c r="Q211" s="46"/>
      <c r="R211" s="47"/>
      <c r="S211" s="48"/>
      <c r="T211" s="39"/>
      <c r="U211" s="49"/>
      <c r="V211" s="50"/>
      <c r="W211" s="50"/>
      <c r="X211" s="34"/>
      <c r="Y211" s="34"/>
      <c r="Z211" s="34"/>
      <c r="AA211" s="34"/>
      <c r="AB211" s="34" t="s">
        <v>53</v>
      </c>
      <c r="AC211" s="9">
        <f t="shared" si="17"/>
        <v>1</v>
      </c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</row>
    <row r="212" spans="1:40" s="51" customFormat="1" ht="12.75" customHeight="1">
      <c r="A212" s="38">
        <f t="shared" si="0"/>
        <v>204</v>
      </c>
      <c r="B212" s="39" t="s">
        <v>465</v>
      </c>
      <c r="C212" s="39" t="s">
        <v>466</v>
      </c>
      <c r="D212" s="40" t="s">
        <v>467</v>
      </c>
      <c r="E212" s="41">
        <v>15</v>
      </c>
      <c r="F212" s="41"/>
      <c r="G212" s="42"/>
      <c r="H212" s="42"/>
      <c r="I212" s="42"/>
      <c r="J212" s="42"/>
      <c r="K212" s="43" t="str">
        <f t="shared" si="1"/>
        <v>' '</v>
      </c>
      <c r="L212" s="44" t="s">
        <v>468</v>
      </c>
      <c r="M212" s="45"/>
      <c r="N212" s="46"/>
      <c r="O212" s="46"/>
      <c r="P212" s="46"/>
      <c r="Q212" s="46"/>
      <c r="R212" s="47"/>
      <c r="S212" s="48"/>
      <c r="T212" s="39"/>
      <c r="U212" s="49"/>
      <c r="V212" s="50"/>
      <c r="W212" s="50"/>
      <c r="X212" s="34"/>
      <c r="Y212" s="34"/>
      <c r="Z212" s="34"/>
      <c r="AA212" s="34"/>
      <c r="AB212" s="34" t="s">
        <v>53</v>
      </c>
      <c r="AC212" s="9">
        <f t="shared" si="17"/>
        <v>1</v>
      </c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</row>
    <row r="213" spans="1:40" s="51" customFormat="1" ht="12.75" customHeight="1">
      <c r="A213" s="38">
        <f t="shared" si="0"/>
        <v>205</v>
      </c>
      <c r="B213" s="39" t="s">
        <v>469</v>
      </c>
      <c r="C213" s="39" t="s">
        <v>470</v>
      </c>
      <c r="D213" s="40" t="s">
        <v>467</v>
      </c>
      <c r="E213" s="41">
        <v>6</v>
      </c>
      <c r="F213" s="41"/>
      <c r="G213" s="42"/>
      <c r="H213" s="42"/>
      <c r="I213" s="42"/>
      <c r="J213" s="42"/>
      <c r="K213" s="43" t="str">
        <f t="shared" si="1"/>
        <v>' '</v>
      </c>
      <c r="L213" s="44" t="s">
        <v>471</v>
      </c>
      <c r="M213" s="45"/>
      <c r="N213" s="46"/>
      <c r="O213" s="46"/>
      <c r="P213" s="46"/>
      <c r="Q213" s="46"/>
      <c r="R213" s="47"/>
      <c r="S213" s="48"/>
      <c r="T213" s="39"/>
      <c r="U213" s="49"/>
      <c r="V213" s="50"/>
      <c r="W213" s="50"/>
      <c r="X213" s="34"/>
      <c r="Y213" s="34"/>
      <c r="Z213" s="34"/>
      <c r="AA213" s="34"/>
      <c r="AB213" s="34" t="s">
        <v>53</v>
      </c>
      <c r="AC213" s="9">
        <f t="shared" si="17"/>
        <v>1</v>
      </c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</row>
    <row r="214" spans="1:40" s="51" customFormat="1" ht="12.75" customHeight="1">
      <c r="A214" s="38">
        <f t="shared" si="0"/>
        <v>206</v>
      </c>
      <c r="B214" s="39" t="s">
        <v>472</v>
      </c>
      <c r="C214" s="39" t="s">
        <v>473</v>
      </c>
      <c r="D214" s="40" t="s">
        <v>467</v>
      </c>
      <c r="E214" s="41">
        <v>8</v>
      </c>
      <c r="F214" s="41"/>
      <c r="G214" s="42"/>
      <c r="H214" s="42"/>
      <c r="I214" s="42"/>
      <c r="J214" s="42"/>
      <c r="K214" s="43" t="str">
        <f t="shared" si="1"/>
        <v>' '</v>
      </c>
      <c r="L214" s="44" t="s">
        <v>474</v>
      </c>
      <c r="M214" s="45"/>
      <c r="N214" s="46"/>
      <c r="O214" s="46"/>
      <c r="P214" s="46"/>
      <c r="Q214" s="46"/>
      <c r="R214" s="47"/>
      <c r="S214" s="48"/>
      <c r="T214" s="39"/>
      <c r="U214" s="49"/>
      <c r="V214" s="50"/>
      <c r="W214" s="50"/>
      <c r="X214" s="34"/>
      <c r="Y214" s="34"/>
      <c r="Z214" s="34"/>
      <c r="AA214" s="34"/>
      <c r="AB214" s="34" t="s">
        <v>53</v>
      </c>
      <c r="AC214" s="9">
        <f t="shared" si="17"/>
        <v>1</v>
      </c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</row>
    <row r="215" spans="1:40" s="51" customFormat="1" ht="12.75" customHeight="1">
      <c r="A215" s="38">
        <f t="shared" si="0"/>
        <v>207</v>
      </c>
      <c r="B215" s="39" t="s">
        <v>475</v>
      </c>
      <c r="C215" s="39" t="s">
        <v>476</v>
      </c>
      <c r="D215" s="40" t="s">
        <v>462</v>
      </c>
      <c r="E215" s="41">
        <v>6</v>
      </c>
      <c r="F215" s="41"/>
      <c r="G215" s="42"/>
      <c r="H215" s="42"/>
      <c r="I215" s="42"/>
      <c r="J215" s="42"/>
      <c r="K215" s="43" t="s">
        <v>463</v>
      </c>
      <c r="L215" s="44" t="s">
        <v>477</v>
      </c>
      <c r="M215" s="45"/>
      <c r="N215" s="46"/>
      <c r="O215" s="46"/>
      <c r="P215" s="46"/>
      <c r="Q215" s="46"/>
      <c r="R215" s="47"/>
      <c r="S215" s="48"/>
      <c r="T215" s="39"/>
      <c r="U215" s="49"/>
      <c r="V215" s="50"/>
      <c r="W215" s="50"/>
      <c r="X215" s="34"/>
      <c r="Y215" s="34"/>
      <c r="Z215" s="34"/>
      <c r="AA215" s="34"/>
      <c r="AB215" s="34" t="s">
        <v>53</v>
      </c>
      <c r="AC215" s="9">
        <f t="shared" si="17"/>
        <v>1</v>
      </c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</row>
    <row r="216" spans="1:40" s="51" customFormat="1" ht="12.75" customHeight="1">
      <c r="A216" s="38">
        <f t="shared" si="0"/>
        <v>208</v>
      </c>
      <c r="B216" s="39" t="s">
        <v>478</v>
      </c>
      <c r="C216" s="39" t="s">
        <v>479</v>
      </c>
      <c r="D216" s="40" t="s">
        <v>467</v>
      </c>
      <c r="E216" s="41">
        <v>15</v>
      </c>
      <c r="F216" s="41"/>
      <c r="G216" s="42"/>
      <c r="H216" s="42"/>
      <c r="I216" s="42"/>
      <c r="J216" s="42"/>
      <c r="K216" s="43" t="str">
        <f t="shared" si="1"/>
        <v>' '</v>
      </c>
      <c r="L216" s="44" t="s">
        <v>480</v>
      </c>
      <c r="M216" s="45"/>
      <c r="N216" s="46"/>
      <c r="O216" s="46"/>
      <c r="P216" s="46"/>
      <c r="Q216" s="46"/>
      <c r="R216" s="47"/>
      <c r="S216" s="48"/>
      <c r="T216" s="39"/>
      <c r="U216" s="49"/>
      <c r="V216" s="50"/>
      <c r="W216" s="50"/>
      <c r="X216" s="34"/>
      <c r="Y216" s="34"/>
      <c r="Z216" s="34"/>
      <c r="AA216" s="34"/>
      <c r="AB216" s="34" t="s">
        <v>53</v>
      </c>
      <c r="AC216" s="9">
        <f t="shared" si="17"/>
        <v>1</v>
      </c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</row>
    <row r="217" spans="1:40" s="51" customFormat="1" ht="12.75" customHeight="1">
      <c r="A217" s="38">
        <f t="shared" si="0"/>
        <v>209</v>
      </c>
      <c r="B217" s="39" t="s">
        <v>481</v>
      </c>
      <c r="C217" s="39" t="s">
        <v>482</v>
      </c>
      <c r="D217" s="40" t="s">
        <v>467</v>
      </c>
      <c r="E217" s="41">
        <v>6</v>
      </c>
      <c r="F217" s="41"/>
      <c r="G217" s="42"/>
      <c r="H217" s="42"/>
      <c r="I217" s="42"/>
      <c r="J217" s="42"/>
      <c r="K217" s="43" t="str">
        <f t="shared" si="1"/>
        <v>' '</v>
      </c>
      <c r="L217" s="44" t="s">
        <v>483</v>
      </c>
      <c r="M217" s="45"/>
      <c r="N217" s="46"/>
      <c r="O217" s="46"/>
      <c r="P217" s="46"/>
      <c r="Q217" s="46"/>
      <c r="R217" s="47"/>
      <c r="S217" s="48"/>
      <c r="T217" s="39"/>
      <c r="U217" s="49"/>
      <c r="V217" s="50"/>
      <c r="W217" s="50"/>
      <c r="X217" s="34"/>
      <c r="Y217" s="34"/>
      <c r="Z217" s="34"/>
      <c r="AA217" s="34"/>
      <c r="AB217" s="34" t="s">
        <v>53</v>
      </c>
      <c r="AC217" s="9">
        <f t="shared" si="17"/>
        <v>1</v>
      </c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</row>
    <row r="218" spans="1:40" s="51" customFormat="1" ht="12.75" customHeight="1">
      <c r="A218" s="38">
        <f t="shared" si="0"/>
        <v>210</v>
      </c>
      <c r="B218" s="39" t="s">
        <v>484</v>
      </c>
      <c r="C218" s="39" t="s">
        <v>485</v>
      </c>
      <c r="D218" s="40" t="s">
        <v>467</v>
      </c>
      <c r="E218" s="41">
        <v>8</v>
      </c>
      <c r="F218" s="41"/>
      <c r="G218" s="42"/>
      <c r="H218" s="42"/>
      <c r="I218" s="42"/>
      <c r="J218" s="42"/>
      <c r="K218" s="43" t="str">
        <f t="shared" si="1"/>
        <v>' '</v>
      </c>
      <c r="L218" s="44" t="s">
        <v>486</v>
      </c>
      <c r="M218" s="45"/>
      <c r="N218" s="46"/>
      <c r="O218" s="46"/>
      <c r="P218" s="46"/>
      <c r="Q218" s="46"/>
      <c r="R218" s="47"/>
      <c r="S218" s="48"/>
      <c r="T218" s="39"/>
      <c r="U218" s="49"/>
      <c r="V218" s="50"/>
      <c r="W218" s="50"/>
      <c r="X218" s="34"/>
      <c r="Y218" s="34"/>
      <c r="Z218" s="34"/>
      <c r="AA218" s="34"/>
      <c r="AB218" s="34" t="s">
        <v>53</v>
      </c>
      <c r="AC218" s="9">
        <f t="shared" si="17"/>
        <v>1</v>
      </c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</row>
    <row r="219" spans="1:40" s="51" customFormat="1" ht="12.75" customHeight="1">
      <c r="A219" s="38">
        <f t="shared" si="0"/>
        <v>211</v>
      </c>
      <c r="B219" s="39" t="s">
        <v>487</v>
      </c>
      <c r="C219" s="39" t="s">
        <v>488</v>
      </c>
      <c r="D219" s="40" t="s">
        <v>51</v>
      </c>
      <c r="E219" s="41"/>
      <c r="F219" s="41"/>
      <c r="G219" s="42"/>
      <c r="H219" s="42"/>
      <c r="I219" s="42"/>
      <c r="J219" s="42"/>
      <c r="K219" s="43">
        <f t="shared" si="1"/>
        <v>0</v>
      </c>
      <c r="L219" s="44" t="s">
        <v>489</v>
      </c>
      <c r="M219" s="45"/>
      <c r="N219" s="46"/>
      <c r="O219" s="46"/>
      <c r="P219" s="46"/>
      <c r="Q219" s="46"/>
      <c r="R219" s="47"/>
      <c r="S219" s="48"/>
      <c r="T219" s="39"/>
      <c r="U219" s="49"/>
      <c r="V219" s="50"/>
      <c r="W219" s="50"/>
      <c r="X219" s="34"/>
      <c r="Y219" s="34"/>
      <c r="Z219" s="34"/>
      <c r="AA219" s="34"/>
      <c r="AB219" s="34" t="s">
        <v>53</v>
      </c>
      <c r="AC219" s="9">
        <f t="shared" si="17"/>
        <v>1</v>
      </c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</row>
    <row r="221" spans="1:40">
      <c r="H221" s="52"/>
      <c r="I221" s="52"/>
      <c r="J221" s="52"/>
      <c r="R221" s="52"/>
      <c r="S221" s="52"/>
      <c r="T221" s="52"/>
      <c r="U221" s="52"/>
      <c r="V221" s="52"/>
      <c r="W221" s="52"/>
    </row>
    <row r="223" spans="1:40">
      <c r="A223" s="53" t="s">
        <v>1359</v>
      </c>
    </row>
    <row r="224" spans="1:40" s="10" customFormat="1" ht="12.75" customHeight="1">
      <c r="A224" s="7" t="s">
        <v>26</v>
      </c>
      <c r="B224" s="7" t="s">
        <v>1363</v>
      </c>
      <c r="C224" s="108" t="s">
        <v>492</v>
      </c>
      <c r="D224" s="109"/>
      <c r="E224" s="109"/>
      <c r="F224" s="110"/>
      <c r="G224" s="52"/>
      <c r="H224" s="52"/>
      <c r="I224" s="52"/>
      <c r="J224" s="52"/>
      <c r="K224" s="52"/>
      <c r="L224" s="52"/>
      <c r="M224" s="52"/>
      <c r="N224" s="52"/>
      <c r="O224" s="51"/>
      <c r="P224" s="51"/>
      <c r="Q224" s="51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</row>
    <row r="225" spans="1:40" s="51" customFormat="1" ht="12.75" customHeight="1">
      <c r="A225" s="38">
        <v>1</v>
      </c>
      <c r="B225" s="39" t="s">
        <v>1366</v>
      </c>
      <c r="C225" s="135" t="s">
        <v>1360</v>
      </c>
      <c r="D225" s="136"/>
      <c r="E225" s="136"/>
      <c r="F225" s="137"/>
      <c r="G225" s="52"/>
      <c r="H225" s="52"/>
      <c r="I225" s="52"/>
      <c r="J225" s="52"/>
      <c r="K225" s="52"/>
      <c r="L225" s="52"/>
      <c r="M225" s="52"/>
      <c r="N225" s="52"/>
      <c r="O225" s="55"/>
      <c r="P225" s="55"/>
      <c r="Q225" s="55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</row>
    <row r="226" spans="1:40" s="51" customFormat="1" ht="12.75" customHeight="1">
      <c r="A226" s="38">
        <v>2</v>
      </c>
      <c r="B226" s="39" t="s">
        <v>1367</v>
      </c>
      <c r="C226" s="135" t="s">
        <v>1361</v>
      </c>
      <c r="D226" s="136"/>
      <c r="E226" s="136"/>
      <c r="F226" s="137"/>
      <c r="G226" s="52"/>
      <c r="H226" s="52"/>
      <c r="I226" s="52"/>
      <c r="J226" s="52"/>
      <c r="K226" s="52"/>
      <c r="L226" s="52"/>
      <c r="M226" s="52"/>
      <c r="N226" s="52"/>
      <c r="O226" s="55"/>
      <c r="P226" s="55"/>
      <c r="Q226" s="55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</row>
    <row r="227" spans="1:40" s="51" customFormat="1" ht="12.75" customHeight="1">
      <c r="A227" s="38">
        <v>3</v>
      </c>
      <c r="B227" s="39" t="s">
        <v>1368</v>
      </c>
      <c r="C227" s="135" t="s">
        <v>1362</v>
      </c>
      <c r="D227" s="136"/>
      <c r="E227" s="136"/>
      <c r="F227" s="137"/>
      <c r="G227" s="52"/>
      <c r="H227" s="52"/>
      <c r="I227" s="52"/>
      <c r="J227" s="52"/>
      <c r="K227" s="52"/>
      <c r="L227" s="52"/>
      <c r="M227" s="52"/>
      <c r="N227" s="52"/>
      <c r="O227" s="55"/>
      <c r="P227" s="55"/>
      <c r="Q227" s="55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</row>
    <row r="228" spans="1:40" s="51" customFormat="1" ht="12.75" customHeight="1">
      <c r="A228" s="38">
        <v>4</v>
      </c>
      <c r="B228" s="39" t="s">
        <v>1369</v>
      </c>
      <c r="C228" s="135" t="s">
        <v>1364</v>
      </c>
      <c r="D228" s="136"/>
      <c r="E228" s="136"/>
      <c r="F228" s="137"/>
      <c r="G228" s="52"/>
      <c r="H228" s="52"/>
      <c r="I228" s="52"/>
      <c r="J228" s="52"/>
      <c r="K228" s="52"/>
      <c r="L228" s="52"/>
      <c r="M228" s="52"/>
      <c r="N228" s="52"/>
      <c r="O228" s="55"/>
      <c r="P228" s="55"/>
      <c r="Q228" s="55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</row>
    <row r="229" spans="1:40" s="51" customFormat="1" ht="12.75" customHeight="1">
      <c r="A229" s="38">
        <v>5</v>
      </c>
      <c r="B229" s="39" t="s">
        <v>1370</v>
      </c>
      <c r="C229" s="135" t="s">
        <v>1365</v>
      </c>
      <c r="D229" s="136"/>
      <c r="E229" s="136"/>
      <c r="F229" s="137"/>
      <c r="G229" s="52"/>
      <c r="H229" s="52"/>
      <c r="I229" s="52"/>
      <c r="J229" s="52"/>
      <c r="K229" s="52"/>
      <c r="L229" s="52"/>
      <c r="M229" s="52"/>
      <c r="N229" s="52"/>
      <c r="O229" s="55"/>
      <c r="P229" s="55"/>
      <c r="Q229" s="55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</row>
    <row r="230" spans="1:40" s="51" customFormat="1" ht="12.75" customHeight="1">
      <c r="A230" s="38"/>
      <c r="B230" s="39"/>
      <c r="C230" s="135"/>
      <c r="D230" s="136"/>
      <c r="E230" s="136"/>
      <c r="F230" s="137"/>
      <c r="G230" s="52"/>
      <c r="H230" s="52"/>
      <c r="I230" s="52"/>
      <c r="J230" s="52"/>
      <c r="K230" s="52"/>
      <c r="L230" s="52"/>
      <c r="M230" s="52"/>
      <c r="N230" s="52"/>
      <c r="O230" s="55"/>
      <c r="P230" s="55"/>
      <c r="Q230" s="55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</row>
    <row r="232" spans="1:40">
      <c r="A232" s="53" t="s">
        <v>494</v>
      </c>
    </row>
    <row r="233" spans="1:40">
      <c r="A233" s="7" t="s">
        <v>26</v>
      </c>
      <c r="B233" s="7"/>
      <c r="C233" s="108"/>
      <c r="D233" s="109"/>
      <c r="E233" s="109"/>
      <c r="F233" s="110"/>
    </row>
    <row r="234" spans="1:40">
      <c r="A234" s="52">
        <v>1</v>
      </c>
      <c r="B234" s="52" t="s">
        <v>495</v>
      </c>
      <c r="C234" s="52" t="s">
        <v>496</v>
      </c>
    </row>
    <row r="235" spans="1:40">
      <c r="A235" s="52">
        <v>2</v>
      </c>
      <c r="B235" s="52" t="s">
        <v>5</v>
      </c>
      <c r="C235" s="52" t="s">
        <v>497</v>
      </c>
    </row>
    <row r="236" spans="1:40">
      <c r="A236" s="52">
        <v>3</v>
      </c>
      <c r="B236" s="52" t="s">
        <v>4</v>
      </c>
      <c r="C236" s="52" t="s">
        <v>498</v>
      </c>
    </row>
    <row r="237" spans="1:40">
      <c r="A237" s="52">
        <v>4</v>
      </c>
      <c r="B237" s="52" t="s">
        <v>499</v>
      </c>
    </row>
    <row r="238" spans="1:40">
      <c r="A238" s="52">
        <v>5</v>
      </c>
      <c r="B238" s="52" t="s">
        <v>500</v>
      </c>
    </row>
    <row r="239" spans="1:40">
      <c r="A239" s="52">
        <v>6</v>
      </c>
      <c r="B239" s="52" t="s">
        <v>501</v>
      </c>
    </row>
  </sheetData>
  <mergeCells count="21">
    <mergeCell ref="A5:B5"/>
    <mergeCell ref="C5:D5"/>
    <mergeCell ref="A6:B6"/>
    <mergeCell ref="E6:H6"/>
    <mergeCell ref="I6:K6"/>
    <mergeCell ref="A1:B1"/>
    <mergeCell ref="A2:B2"/>
    <mergeCell ref="A3:B3"/>
    <mergeCell ref="C3:D3"/>
    <mergeCell ref="A4:B4"/>
    <mergeCell ref="C233:F233"/>
    <mergeCell ref="C224:F224"/>
    <mergeCell ref="C225:F225"/>
    <mergeCell ref="O6:Q6"/>
    <mergeCell ref="C7:D7"/>
    <mergeCell ref="C230:F230"/>
    <mergeCell ref="L8:N8"/>
    <mergeCell ref="C226:F226"/>
    <mergeCell ref="C227:F227"/>
    <mergeCell ref="C228:F228"/>
    <mergeCell ref="C229:F229"/>
  </mergeCells>
  <phoneticPr fontId="3"/>
  <conditionalFormatting sqref="A9:C219">
    <cfRule type="expression" dxfId="37" priority="3" stopIfTrue="1">
      <formula>$E9=""</formula>
    </cfRule>
  </conditionalFormatting>
  <conditionalFormatting sqref="C9:C219">
    <cfRule type="expression" dxfId="36" priority="2">
      <formula>$AC9&gt;1</formula>
    </cfRule>
  </conditionalFormatting>
  <conditionalFormatting sqref="D9:W218">
    <cfRule type="expression" dxfId="35" priority="1" stopIfTrue="1">
      <formula>$E9=""</formula>
    </cfRule>
  </conditionalFormatting>
  <conditionalFormatting sqref="D219:W219">
    <cfRule type="expression" dxfId="34" priority="18" stopIfTrue="1">
      <formula>$E219=""</formula>
    </cfRule>
  </conditionalFormatting>
  <conditionalFormatting sqref="E9:E219">
    <cfRule type="expression" dxfId="33" priority="17">
      <formula>$E9&lt;&gt;$P9</formula>
    </cfRule>
  </conditionalFormatting>
  <pageMargins left="0.78740157480314965" right="0.39370078740157483" top="0.78740157480314965" bottom="0.55118110236220474" header="0.51181102362204722" footer="0.27559055118110237"/>
  <pageSetup paperSize="9" scale="92" orientation="landscape" horizontalDpi="300" verticalDpi="300" r:id="rId1"/>
  <headerFooter alignWithMargins="0">
    <oddHeader>&amp;C&amp;"ＭＳ Ｐゴシック,太字"&amp;14テーブル定義書</oddHeader>
    <oddFooter>&amp;L&amp;10&amp;F&amp;C&amp;10－ &amp;P ／ &amp;N －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3C7DB-4578-42E1-98E9-289B9A5DE8CA}">
  <sheetPr codeName="Sheet2"/>
  <dimension ref="A1:BS467"/>
  <sheetViews>
    <sheetView view="pageBreakPreview" zoomScaleNormal="100" zoomScaleSheetLayoutView="100" workbookViewId="0">
      <selection sqref="A1:D1"/>
    </sheetView>
  </sheetViews>
  <sheetFormatPr defaultColWidth="9" defaultRowHeight="12"/>
  <cols>
    <col min="1" max="79" width="2.59765625" style="93" customWidth="1"/>
    <col min="80" max="16384" width="9" style="93"/>
  </cols>
  <sheetData>
    <row r="1" spans="1:67" s="89" customFormat="1" ht="13.2">
      <c r="A1" s="149" t="s">
        <v>934</v>
      </c>
      <c r="B1" s="150"/>
      <c r="C1" s="150"/>
      <c r="D1" s="151"/>
      <c r="E1" s="146" t="s">
        <v>935</v>
      </c>
      <c r="F1" s="147"/>
      <c r="G1" s="147"/>
      <c r="H1" s="147"/>
      <c r="I1" s="147"/>
      <c r="J1" s="147"/>
      <c r="K1" s="147"/>
      <c r="L1" s="147"/>
      <c r="M1" s="148"/>
      <c r="N1" s="149" t="s">
        <v>936</v>
      </c>
      <c r="O1" s="150"/>
      <c r="P1" s="156"/>
      <c r="Q1" s="156"/>
      <c r="R1" s="156"/>
      <c r="S1" s="157"/>
      <c r="T1" s="146" t="s">
        <v>840</v>
      </c>
      <c r="U1" s="147"/>
      <c r="V1" s="147"/>
      <c r="W1" s="147"/>
      <c r="X1" s="147"/>
      <c r="Y1" s="147"/>
      <c r="Z1" s="147"/>
      <c r="AA1" s="147"/>
      <c r="AB1" s="148"/>
      <c r="AC1" s="149" t="s">
        <v>937</v>
      </c>
      <c r="AD1" s="150"/>
      <c r="AE1" s="150"/>
      <c r="AF1" s="150"/>
      <c r="AG1" s="150"/>
      <c r="AH1" s="151"/>
      <c r="AI1" s="146" t="s">
        <v>944</v>
      </c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8"/>
      <c r="AY1" s="149" t="s">
        <v>1</v>
      </c>
      <c r="AZ1" s="150"/>
      <c r="BA1" s="150"/>
      <c r="BB1" s="150"/>
      <c r="BC1" s="150"/>
      <c r="BD1" s="151"/>
      <c r="BE1" s="146" t="s">
        <v>938</v>
      </c>
      <c r="BF1" s="147"/>
      <c r="BG1" s="147"/>
      <c r="BH1" s="147"/>
      <c r="BI1" s="147"/>
      <c r="BJ1" s="147"/>
      <c r="BK1" s="147"/>
      <c r="BL1" s="147"/>
      <c r="BM1" s="147"/>
      <c r="BN1" s="147"/>
      <c r="BO1" s="148"/>
    </row>
    <row r="2" spans="1:67" s="89" customFormat="1" ht="13.2">
      <c r="A2" s="149" t="s">
        <v>939</v>
      </c>
      <c r="B2" s="150"/>
      <c r="C2" s="150"/>
      <c r="D2" s="151"/>
      <c r="E2" s="146"/>
      <c r="F2" s="147"/>
      <c r="G2" s="147"/>
      <c r="H2" s="147"/>
      <c r="I2" s="147"/>
      <c r="J2" s="147"/>
      <c r="K2" s="148"/>
      <c r="L2" s="149" t="s">
        <v>940</v>
      </c>
      <c r="M2" s="150"/>
      <c r="N2" s="150"/>
      <c r="O2" s="151"/>
      <c r="P2" s="152"/>
      <c r="Q2" s="153"/>
      <c r="R2" s="153"/>
      <c r="S2" s="153"/>
      <c r="T2" s="155"/>
      <c r="U2" s="149" t="s">
        <v>10</v>
      </c>
      <c r="V2" s="150"/>
      <c r="W2" s="150"/>
      <c r="X2" s="151"/>
      <c r="Y2" s="152"/>
      <c r="Z2" s="153"/>
      <c r="AA2" s="153"/>
      <c r="AB2" s="153"/>
      <c r="AC2" s="155"/>
      <c r="AD2" s="149" t="s">
        <v>11</v>
      </c>
      <c r="AE2" s="150"/>
      <c r="AF2" s="150"/>
      <c r="AG2" s="151"/>
      <c r="AH2" s="152" t="s">
        <v>517</v>
      </c>
      <c r="AI2" s="153"/>
      <c r="AJ2" s="153"/>
      <c r="AK2" s="153"/>
      <c r="AL2" s="153"/>
      <c r="AM2" s="153"/>
      <c r="AN2" s="153"/>
      <c r="AO2" s="154"/>
      <c r="AP2" s="149" t="s">
        <v>941</v>
      </c>
      <c r="AQ2" s="150"/>
      <c r="AR2" s="150"/>
      <c r="AS2" s="150"/>
      <c r="AT2" s="150"/>
      <c r="AU2" s="150"/>
      <c r="AV2" s="150"/>
      <c r="AW2" s="150"/>
      <c r="AX2" s="151"/>
      <c r="AY2" s="146" t="s">
        <v>942</v>
      </c>
      <c r="AZ2" s="147"/>
      <c r="BA2" s="147"/>
      <c r="BB2" s="147"/>
      <c r="BC2" s="148"/>
      <c r="BD2" s="149" t="s">
        <v>943</v>
      </c>
      <c r="BE2" s="150"/>
      <c r="BF2" s="151"/>
      <c r="BG2" s="152" t="s">
        <v>942</v>
      </c>
      <c r="BH2" s="153"/>
      <c r="BI2" s="153"/>
      <c r="BJ2" s="153"/>
      <c r="BK2" s="153"/>
      <c r="BL2" s="153"/>
      <c r="BM2" s="153"/>
      <c r="BN2" s="153"/>
      <c r="BO2" s="154"/>
    </row>
    <row r="3" spans="1:67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2"/>
    </row>
    <row r="4" spans="1:67" ht="15" customHeight="1">
      <c r="B4" s="93" t="s">
        <v>965</v>
      </c>
    </row>
    <row r="5" spans="1:67" ht="15" customHeight="1"/>
    <row r="6" spans="1:67" ht="15" customHeight="1">
      <c r="C6" s="93" t="s">
        <v>966</v>
      </c>
    </row>
    <row r="7" spans="1:67" ht="15" customHeight="1">
      <c r="C7" s="93" t="s">
        <v>970</v>
      </c>
    </row>
    <row r="8" spans="1:67" ht="15" customHeight="1">
      <c r="C8" s="93" t="s">
        <v>967</v>
      </c>
    </row>
    <row r="9" spans="1:67" ht="15" customHeight="1">
      <c r="C9" s="93" t="s">
        <v>968</v>
      </c>
    </row>
    <row r="10" spans="1:67" ht="15" customHeight="1">
      <c r="C10" s="93" t="s">
        <v>969</v>
      </c>
    </row>
    <row r="11" spans="1:67" ht="15" customHeight="1">
      <c r="C11" s="93" t="s">
        <v>971</v>
      </c>
    </row>
    <row r="12" spans="1:67" ht="15" customHeight="1"/>
    <row r="13" spans="1:67" ht="15" customHeight="1">
      <c r="B13" s="93" t="s">
        <v>972</v>
      </c>
    </row>
    <row r="14" spans="1:67" ht="15" customHeight="1"/>
    <row r="15" spans="1:67" ht="15" customHeight="1">
      <c r="C15" s="93" t="s">
        <v>966</v>
      </c>
    </row>
    <row r="16" spans="1:67" ht="15" customHeight="1">
      <c r="C16" s="93" t="s">
        <v>970</v>
      </c>
    </row>
    <row r="17" spans="2:71" ht="15" customHeight="1">
      <c r="C17" s="93" t="s">
        <v>967</v>
      </c>
    </row>
    <row r="18" spans="2:71" ht="15" customHeight="1">
      <c r="C18" s="93" t="s">
        <v>968</v>
      </c>
    </row>
    <row r="19" spans="2:71" ht="15" customHeight="1">
      <c r="C19" s="93" t="s">
        <v>969</v>
      </c>
    </row>
    <row r="20" spans="2:71" ht="15" customHeight="1">
      <c r="C20" s="93" t="s">
        <v>1240</v>
      </c>
    </row>
    <row r="21" spans="2:71" ht="15" customHeight="1">
      <c r="C21" s="93" t="s">
        <v>975</v>
      </c>
    </row>
    <row r="22" spans="2:71" ht="15" customHeight="1">
      <c r="C22" s="93" t="s">
        <v>974</v>
      </c>
    </row>
    <row r="23" spans="2:71" ht="15" customHeight="1">
      <c r="C23" s="93" t="s">
        <v>973</v>
      </c>
    </row>
    <row r="24" spans="2:71" ht="15" customHeight="1"/>
    <row r="25" spans="2:71" ht="15" customHeight="1">
      <c r="B25" s="93" t="s">
        <v>1241</v>
      </c>
    </row>
    <row r="26" spans="2:71" ht="15" customHeight="1"/>
    <row r="27" spans="2:71" ht="15" customHeight="1">
      <c r="C27" s="93" t="s">
        <v>979</v>
      </c>
      <c r="AO27" s="101"/>
      <c r="BS27" s="93" t="s">
        <v>1410</v>
      </c>
    </row>
    <row r="28" spans="2:71" ht="15" customHeight="1">
      <c r="C28" s="93" t="s">
        <v>983</v>
      </c>
      <c r="AO28" s="101"/>
      <c r="BS28" s="93" t="s">
        <v>1410</v>
      </c>
    </row>
    <row r="29" spans="2:71" ht="15" customHeight="1">
      <c r="C29" s="93" t="s">
        <v>984</v>
      </c>
      <c r="AO29" s="101"/>
      <c r="BS29" s="93" t="s">
        <v>1410</v>
      </c>
    </row>
    <row r="30" spans="2:71" ht="15" customHeight="1">
      <c r="C30" s="93" t="s">
        <v>980</v>
      </c>
      <c r="AO30" s="101"/>
      <c r="BS30" s="93" t="s">
        <v>1410</v>
      </c>
    </row>
    <row r="31" spans="2:71" ht="15" customHeight="1">
      <c r="C31" s="93" t="s">
        <v>1113</v>
      </c>
      <c r="AO31" s="101"/>
      <c r="BS31" s="93" t="s">
        <v>1410</v>
      </c>
    </row>
    <row r="32" spans="2:71" ht="15" customHeight="1">
      <c r="C32" s="93" t="s">
        <v>1114</v>
      </c>
      <c r="AO32" s="101"/>
      <c r="BS32" s="93" t="s">
        <v>1410</v>
      </c>
    </row>
    <row r="33" spans="3:71" ht="15" customHeight="1">
      <c r="C33" s="93" t="s">
        <v>1115</v>
      </c>
      <c r="AO33" s="101"/>
      <c r="BS33" s="93" t="s">
        <v>1410</v>
      </c>
    </row>
    <row r="34" spans="3:71" ht="15" customHeight="1">
      <c r="C34" s="93" t="s">
        <v>1116</v>
      </c>
      <c r="AO34" s="101"/>
      <c r="BS34" s="93" t="s">
        <v>1410</v>
      </c>
    </row>
    <row r="35" spans="3:71" ht="15" customHeight="1">
      <c r="C35" s="93" t="s">
        <v>1117</v>
      </c>
      <c r="AO35" s="101"/>
      <c r="BS35" s="93" t="s">
        <v>1410</v>
      </c>
    </row>
    <row r="36" spans="3:71" ht="15" customHeight="1">
      <c r="C36" s="93" t="s">
        <v>1118</v>
      </c>
      <c r="AO36" s="101"/>
      <c r="BS36" s="93" t="s">
        <v>1410</v>
      </c>
    </row>
    <row r="37" spans="3:71" ht="15" customHeight="1">
      <c r="C37" s="93" t="s">
        <v>1119</v>
      </c>
      <c r="AO37" s="101"/>
      <c r="BS37" s="93" t="s">
        <v>1410</v>
      </c>
    </row>
    <row r="38" spans="3:71" ht="15" customHeight="1">
      <c r="C38" s="93" t="s">
        <v>1120</v>
      </c>
      <c r="AO38" s="101"/>
      <c r="BS38" s="93" t="s">
        <v>1410</v>
      </c>
    </row>
    <row r="39" spans="3:71" ht="15" customHeight="1">
      <c r="C39" s="93" t="s">
        <v>1121</v>
      </c>
      <c r="AO39" s="101"/>
      <c r="BS39" s="93" t="s">
        <v>1410</v>
      </c>
    </row>
    <row r="40" spans="3:71" ht="15" customHeight="1">
      <c r="C40" s="93" t="s">
        <v>1122</v>
      </c>
      <c r="AO40" s="101"/>
      <c r="BS40" s="93" t="s">
        <v>1410</v>
      </c>
    </row>
    <row r="41" spans="3:71" ht="15" customHeight="1">
      <c r="C41" s="93" t="s">
        <v>1123</v>
      </c>
      <c r="AO41" s="101"/>
      <c r="BS41" s="93" t="s">
        <v>1410</v>
      </c>
    </row>
    <row r="42" spans="3:71" ht="15" customHeight="1">
      <c r="C42" s="93" t="s">
        <v>1124</v>
      </c>
      <c r="AO42" s="101"/>
      <c r="BS42" s="93" t="s">
        <v>1410</v>
      </c>
    </row>
    <row r="43" spans="3:71" ht="15" customHeight="1">
      <c r="C43" s="93" t="s">
        <v>1125</v>
      </c>
      <c r="AO43" s="101"/>
      <c r="BS43" s="93" t="s">
        <v>1410</v>
      </c>
    </row>
    <row r="44" spans="3:71" ht="15" customHeight="1">
      <c r="C44" s="93" t="s">
        <v>1126</v>
      </c>
      <c r="AO44" s="101"/>
      <c r="AP44" s="94"/>
      <c r="BS44" s="93" t="s">
        <v>1410</v>
      </c>
    </row>
    <row r="45" spans="3:71" ht="15" customHeight="1">
      <c r="C45" s="93" t="s">
        <v>1127</v>
      </c>
      <c r="AO45" s="101"/>
      <c r="AP45" s="94"/>
      <c r="BS45" s="93" t="s">
        <v>1410</v>
      </c>
    </row>
    <row r="46" spans="3:71" ht="15" customHeight="1">
      <c r="C46" s="93" t="s">
        <v>1128</v>
      </c>
      <c r="AO46" s="101"/>
      <c r="AP46" s="94"/>
      <c r="BS46" s="93" t="s">
        <v>1410</v>
      </c>
    </row>
    <row r="47" spans="3:71" ht="15" customHeight="1">
      <c r="C47" s="93" t="s">
        <v>1129</v>
      </c>
      <c r="AO47" s="101"/>
      <c r="AP47" s="94"/>
      <c r="BS47" s="93" t="s">
        <v>1410</v>
      </c>
    </row>
    <row r="48" spans="3:71" ht="15" customHeight="1">
      <c r="C48" s="93" t="s">
        <v>1110</v>
      </c>
      <c r="AO48" s="101"/>
      <c r="AP48" s="94"/>
      <c r="BS48" s="93" t="s">
        <v>1410</v>
      </c>
    </row>
    <row r="49" spans="3:71" ht="15" customHeight="1">
      <c r="C49" s="93" t="s">
        <v>981</v>
      </c>
      <c r="AO49" s="101"/>
      <c r="AP49" s="94"/>
      <c r="BS49" s="93" t="s">
        <v>1410</v>
      </c>
    </row>
    <row r="50" spans="3:71" ht="15" customHeight="1">
      <c r="C50" s="93" t="s">
        <v>1242</v>
      </c>
      <c r="AO50" s="101"/>
      <c r="AP50" s="94"/>
      <c r="BS50" s="93" t="s">
        <v>1410</v>
      </c>
    </row>
    <row r="51" spans="3:71" ht="15" customHeight="1">
      <c r="C51" s="93" t="s">
        <v>1399</v>
      </c>
      <c r="AO51" s="101"/>
      <c r="AP51" s="94"/>
      <c r="BS51" s="93" t="s">
        <v>1410</v>
      </c>
    </row>
    <row r="52" spans="3:71" ht="15" customHeight="1">
      <c r="C52" s="93" t="s">
        <v>1130</v>
      </c>
      <c r="AO52" s="101"/>
      <c r="AP52" s="94"/>
      <c r="BS52" s="93" t="s">
        <v>1410</v>
      </c>
    </row>
    <row r="53" spans="3:71" ht="15" customHeight="1">
      <c r="C53" s="93" t="s">
        <v>984</v>
      </c>
      <c r="AO53" s="101"/>
      <c r="AP53" s="94"/>
      <c r="BS53" s="93" t="s">
        <v>1410</v>
      </c>
    </row>
    <row r="54" spans="3:71" ht="15" customHeight="1">
      <c r="C54" s="93" t="s">
        <v>980</v>
      </c>
      <c r="AO54" s="101"/>
      <c r="AP54" s="94"/>
      <c r="BS54" s="93" t="s">
        <v>1410</v>
      </c>
    </row>
    <row r="55" spans="3:71" ht="15" customHeight="1">
      <c r="C55" s="93" t="s">
        <v>1131</v>
      </c>
      <c r="AO55" s="101"/>
      <c r="AP55" s="94"/>
      <c r="BS55" s="93" t="s">
        <v>1410</v>
      </c>
    </row>
    <row r="56" spans="3:71" ht="15" customHeight="1">
      <c r="C56" s="93" t="s">
        <v>1132</v>
      </c>
      <c r="AO56" s="101"/>
      <c r="AP56" s="94"/>
      <c r="BS56" s="93" t="s">
        <v>1410</v>
      </c>
    </row>
    <row r="57" spans="3:71" ht="15" customHeight="1">
      <c r="C57" s="93" t="s">
        <v>1133</v>
      </c>
      <c r="AO57" s="101"/>
      <c r="AP57" s="94"/>
      <c r="BS57" s="93" t="s">
        <v>1410</v>
      </c>
    </row>
    <row r="58" spans="3:71" ht="15" customHeight="1">
      <c r="C58" s="93" t="s">
        <v>1134</v>
      </c>
      <c r="AO58" s="101"/>
      <c r="AP58" s="94"/>
      <c r="BS58" s="93" t="s">
        <v>1410</v>
      </c>
    </row>
    <row r="59" spans="3:71" ht="15" customHeight="1">
      <c r="C59" s="93" t="s">
        <v>1135</v>
      </c>
      <c r="AO59" s="101"/>
      <c r="AP59" s="94"/>
      <c r="BS59" s="93" t="s">
        <v>1410</v>
      </c>
    </row>
    <row r="60" spans="3:71" ht="15" customHeight="1">
      <c r="C60" s="93" t="s">
        <v>1136</v>
      </c>
      <c r="AO60" s="101"/>
      <c r="AP60" s="94"/>
      <c r="BS60" s="93" t="s">
        <v>1410</v>
      </c>
    </row>
    <row r="61" spans="3:71" ht="15" customHeight="1">
      <c r="C61" s="93" t="s">
        <v>1137</v>
      </c>
      <c r="AO61" s="101"/>
      <c r="BS61" s="93" t="s">
        <v>1410</v>
      </c>
    </row>
    <row r="62" spans="3:71" ht="15" customHeight="1">
      <c r="C62" s="93" t="s">
        <v>1138</v>
      </c>
      <c r="AO62" s="101"/>
      <c r="BS62" s="93" t="s">
        <v>1410</v>
      </c>
    </row>
    <row r="63" spans="3:71" ht="15" customHeight="1">
      <c r="C63" s="93" t="s">
        <v>1139</v>
      </c>
      <c r="AO63" s="101"/>
      <c r="BS63" s="93" t="s">
        <v>1410</v>
      </c>
    </row>
    <row r="64" spans="3:71" ht="15" customHeight="1">
      <c r="C64" s="93" t="s">
        <v>1140</v>
      </c>
      <c r="AO64" s="101"/>
      <c r="BS64" s="93" t="s">
        <v>1410</v>
      </c>
    </row>
    <row r="65" spans="3:71" ht="15" customHeight="1">
      <c r="C65" s="93" t="s">
        <v>1141</v>
      </c>
      <c r="AO65" s="101"/>
      <c r="BS65" s="93" t="s">
        <v>1410</v>
      </c>
    </row>
    <row r="66" spans="3:71" ht="15" customHeight="1">
      <c r="C66" s="93" t="s">
        <v>1142</v>
      </c>
      <c r="AO66" s="101"/>
      <c r="BS66" s="93" t="s">
        <v>1410</v>
      </c>
    </row>
    <row r="67" spans="3:71" ht="15" customHeight="1">
      <c r="C67" s="93" t="s">
        <v>1143</v>
      </c>
      <c r="AO67" s="101"/>
      <c r="BS67" s="93" t="s">
        <v>1410</v>
      </c>
    </row>
    <row r="68" spans="3:71" ht="15" customHeight="1">
      <c r="C68" s="93" t="s">
        <v>1144</v>
      </c>
      <c r="AO68" s="101"/>
      <c r="BS68" s="93" t="s">
        <v>1410</v>
      </c>
    </row>
    <row r="69" spans="3:71" ht="15" customHeight="1">
      <c r="C69" s="93" t="s">
        <v>1145</v>
      </c>
      <c r="AO69" s="101"/>
      <c r="BS69" s="93" t="s">
        <v>1410</v>
      </c>
    </row>
    <row r="70" spans="3:71" ht="15" customHeight="1">
      <c r="C70" s="93" t="s">
        <v>1146</v>
      </c>
      <c r="AO70" s="101"/>
      <c r="BS70" s="93" t="s">
        <v>1410</v>
      </c>
    </row>
    <row r="71" spans="3:71" ht="15" customHeight="1">
      <c r="C71" s="93" t="s">
        <v>1147</v>
      </c>
      <c r="AO71" s="101"/>
      <c r="BS71" s="93" t="s">
        <v>1410</v>
      </c>
    </row>
    <row r="72" spans="3:71" ht="15" customHeight="1">
      <c r="C72" s="93" t="s">
        <v>1110</v>
      </c>
      <c r="AO72" s="101"/>
      <c r="BS72" s="93" t="s">
        <v>1410</v>
      </c>
    </row>
    <row r="73" spans="3:71" ht="15" customHeight="1">
      <c r="C73" s="93" t="s">
        <v>981</v>
      </c>
      <c r="AO73" s="101"/>
      <c r="BS73" s="93" t="s">
        <v>1410</v>
      </c>
    </row>
    <row r="74" spans="3:71" ht="15" customHeight="1">
      <c r="C74" s="93" t="s">
        <v>1242</v>
      </c>
      <c r="AO74" s="101"/>
      <c r="BS74" s="93" t="s">
        <v>1410</v>
      </c>
    </row>
    <row r="75" spans="3:71" ht="15" customHeight="1">
      <c r="C75" s="93" t="s">
        <v>1400</v>
      </c>
      <c r="AO75" s="101"/>
      <c r="BS75" s="93" t="s">
        <v>1410</v>
      </c>
    </row>
    <row r="76" spans="3:71" ht="15" customHeight="1">
      <c r="C76" s="93" t="s">
        <v>1130</v>
      </c>
      <c r="AO76" s="101"/>
      <c r="BS76" s="93" t="s">
        <v>1410</v>
      </c>
    </row>
    <row r="77" spans="3:71" ht="15" customHeight="1">
      <c r="C77" s="93" t="s">
        <v>984</v>
      </c>
      <c r="AO77" s="101"/>
      <c r="BS77" s="93" t="s">
        <v>1410</v>
      </c>
    </row>
    <row r="78" spans="3:71" ht="15" customHeight="1">
      <c r="C78" s="93" t="s">
        <v>980</v>
      </c>
      <c r="AO78" s="101"/>
      <c r="BS78" s="93" t="s">
        <v>1410</v>
      </c>
    </row>
    <row r="79" spans="3:71" ht="15" customHeight="1">
      <c r="C79" s="93" t="s">
        <v>1148</v>
      </c>
      <c r="AO79" s="101"/>
      <c r="BS79" s="93" t="s">
        <v>1410</v>
      </c>
    </row>
    <row r="80" spans="3:71" ht="15" customHeight="1">
      <c r="C80" s="93" t="s">
        <v>1149</v>
      </c>
      <c r="AO80" s="101"/>
      <c r="BS80" s="93" t="s">
        <v>1410</v>
      </c>
    </row>
    <row r="81" spans="3:71" ht="15" customHeight="1">
      <c r="C81" s="93" t="s">
        <v>1150</v>
      </c>
      <c r="AO81" s="101"/>
      <c r="BS81" s="93" t="s">
        <v>1410</v>
      </c>
    </row>
    <row r="82" spans="3:71" ht="15" customHeight="1">
      <c r="C82" s="93" t="s">
        <v>1151</v>
      </c>
      <c r="AO82" s="101"/>
      <c r="BS82" s="93" t="s">
        <v>1410</v>
      </c>
    </row>
    <row r="83" spans="3:71" ht="15" customHeight="1">
      <c r="C83" s="93" t="s">
        <v>1152</v>
      </c>
      <c r="AO83" s="101"/>
      <c r="BS83" s="93" t="s">
        <v>1410</v>
      </c>
    </row>
    <row r="84" spans="3:71" ht="15" customHeight="1">
      <c r="C84" s="93" t="s">
        <v>1153</v>
      </c>
      <c r="AO84" s="101"/>
      <c r="BS84" s="93" t="s">
        <v>1410</v>
      </c>
    </row>
    <row r="85" spans="3:71" ht="15" customHeight="1">
      <c r="C85" s="93" t="s">
        <v>1154</v>
      </c>
      <c r="AO85" s="101"/>
      <c r="BS85" s="93" t="s">
        <v>1410</v>
      </c>
    </row>
    <row r="86" spans="3:71" ht="15" customHeight="1">
      <c r="C86" s="93" t="s">
        <v>1155</v>
      </c>
      <c r="AO86" s="101"/>
      <c r="BS86" s="93" t="s">
        <v>1410</v>
      </c>
    </row>
    <row r="87" spans="3:71" ht="15" customHeight="1">
      <c r="C87" s="93" t="s">
        <v>1156</v>
      </c>
      <c r="AO87" s="101"/>
      <c r="BS87" s="93" t="s">
        <v>1410</v>
      </c>
    </row>
    <row r="88" spans="3:71" ht="15" customHeight="1">
      <c r="C88" s="93" t="s">
        <v>1157</v>
      </c>
      <c r="AO88" s="101"/>
      <c r="BS88" s="93" t="s">
        <v>1410</v>
      </c>
    </row>
    <row r="89" spans="3:71" ht="15" customHeight="1">
      <c r="C89" s="93" t="s">
        <v>1158</v>
      </c>
      <c r="AO89" s="101"/>
      <c r="BS89" s="93" t="s">
        <v>1410</v>
      </c>
    </row>
    <row r="90" spans="3:71" ht="15" customHeight="1">
      <c r="C90" s="93" t="s">
        <v>1159</v>
      </c>
      <c r="AO90" s="101"/>
      <c r="BS90" s="93" t="s">
        <v>1410</v>
      </c>
    </row>
    <row r="91" spans="3:71" ht="15" customHeight="1">
      <c r="C91" s="93" t="s">
        <v>1160</v>
      </c>
      <c r="AO91" s="101"/>
      <c r="BS91" s="93" t="s">
        <v>1410</v>
      </c>
    </row>
    <row r="92" spans="3:71" ht="15" customHeight="1">
      <c r="C92" s="93" t="s">
        <v>1161</v>
      </c>
      <c r="AO92" s="101"/>
      <c r="BS92" s="93" t="s">
        <v>1410</v>
      </c>
    </row>
    <row r="93" spans="3:71" ht="15" customHeight="1">
      <c r="C93" s="93" t="s">
        <v>1162</v>
      </c>
      <c r="AO93" s="101"/>
      <c r="BS93" s="93" t="s">
        <v>1410</v>
      </c>
    </row>
    <row r="94" spans="3:71" ht="15" customHeight="1">
      <c r="C94" s="93" t="s">
        <v>1163</v>
      </c>
      <c r="AO94" s="101"/>
      <c r="BS94" s="93" t="s">
        <v>1410</v>
      </c>
    </row>
    <row r="95" spans="3:71" ht="15" customHeight="1">
      <c r="C95" s="93" t="s">
        <v>1164</v>
      </c>
      <c r="AO95" s="101"/>
      <c r="BS95" s="93" t="s">
        <v>1410</v>
      </c>
    </row>
    <row r="96" spans="3:71" ht="15" customHeight="1">
      <c r="C96" s="93" t="s">
        <v>1110</v>
      </c>
      <c r="AO96" s="101"/>
      <c r="BS96" s="93" t="s">
        <v>1410</v>
      </c>
    </row>
    <row r="97" spans="3:71" ht="15" customHeight="1">
      <c r="C97" s="93" t="s">
        <v>981</v>
      </c>
      <c r="AO97" s="101"/>
      <c r="BS97" s="93" t="s">
        <v>1410</v>
      </c>
    </row>
    <row r="98" spans="3:71" ht="15" customHeight="1">
      <c r="C98" s="93" t="s">
        <v>1242</v>
      </c>
      <c r="AO98" s="101"/>
      <c r="BS98" s="93" t="s">
        <v>1410</v>
      </c>
    </row>
    <row r="99" spans="3:71" ht="15" customHeight="1">
      <c r="C99" s="93" t="s">
        <v>1401</v>
      </c>
      <c r="AO99" s="101"/>
      <c r="BS99" s="93" t="s">
        <v>1410</v>
      </c>
    </row>
    <row r="100" spans="3:71" ht="15" customHeight="1">
      <c r="C100" s="93" t="s">
        <v>1130</v>
      </c>
      <c r="AO100" s="101"/>
      <c r="BS100" s="93" t="s">
        <v>1410</v>
      </c>
    </row>
    <row r="101" spans="3:71" ht="15" customHeight="1">
      <c r="C101" s="93" t="s">
        <v>984</v>
      </c>
      <c r="AO101" s="101"/>
      <c r="BS101" s="93" t="s">
        <v>1410</v>
      </c>
    </row>
    <row r="102" spans="3:71" ht="15" customHeight="1">
      <c r="C102" s="93" t="s">
        <v>980</v>
      </c>
      <c r="AO102" s="101"/>
      <c r="BS102" s="93" t="s">
        <v>1410</v>
      </c>
    </row>
    <row r="103" spans="3:71" ht="15" customHeight="1">
      <c r="C103" s="93" t="s">
        <v>1165</v>
      </c>
      <c r="AO103" s="101"/>
      <c r="BS103" s="93" t="s">
        <v>1410</v>
      </c>
    </row>
    <row r="104" spans="3:71" ht="15" customHeight="1">
      <c r="C104" s="93" t="s">
        <v>1166</v>
      </c>
      <c r="AO104" s="101"/>
      <c r="BS104" s="93" t="s">
        <v>1410</v>
      </c>
    </row>
    <row r="105" spans="3:71" ht="15" customHeight="1">
      <c r="C105" s="93" t="s">
        <v>1167</v>
      </c>
      <c r="AO105" s="101"/>
      <c r="BS105" s="93" t="s">
        <v>1410</v>
      </c>
    </row>
    <row r="106" spans="3:71" ht="15" customHeight="1">
      <c r="C106" s="93" t="s">
        <v>1168</v>
      </c>
      <c r="AO106" s="101"/>
      <c r="BS106" s="93" t="s">
        <v>1410</v>
      </c>
    </row>
    <row r="107" spans="3:71" ht="15" customHeight="1">
      <c r="C107" s="93" t="s">
        <v>1169</v>
      </c>
      <c r="AO107" s="101"/>
      <c r="BS107" s="93" t="s">
        <v>1410</v>
      </c>
    </row>
    <row r="108" spans="3:71" ht="15" customHeight="1">
      <c r="C108" s="93" t="s">
        <v>1170</v>
      </c>
      <c r="AO108" s="101"/>
      <c r="BS108" s="93" t="s">
        <v>1410</v>
      </c>
    </row>
    <row r="109" spans="3:71" ht="15" customHeight="1">
      <c r="C109" s="93" t="s">
        <v>1171</v>
      </c>
      <c r="AO109" s="101"/>
      <c r="BS109" s="93" t="s">
        <v>1410</v>
      </c>
    </row>
    <row r="110" spans="3:71" ht="15" customHeight="1">
      <c r="C110" s="93" t="s">
        <v>1172</v>
      </c>
      <c r="AO110" s="101"/>
      <c r="BS110" s="93" t="s">
        <v>1410</v>
      </c>
    </row>
    <row r="111" spans="3:71" ht="15" customHeight="1">
      <c r="C111" s="93" t="s">
        <v>1173</v>
      </c>
      <c r="AO111" s="101"/>
      <c r="BS111" s="93" t="s">
        <v>1410</v>
      </c>
    </row>
    <row r="112" spans="3:71" ht="15" customHeight="1">
      <c r="C112" s="93" t="s">
        <v>1174</v>
      </c>
      <c r="AO112" s="101"/>
      <c r="BS112" s="93" t="s">
        <v>1410</v>
      </c>
    </row>
    <row r="113" spans="3:71">
      <c r="C113" s="93" t="s">
        <v>1175</v>
      </c>
      <c r="AO113" s="101"/>
      <c r="BS113" s="93" t="s">
        <v>1410</v>
      </c>
    </row>
    <row r="114" spans="3:71">
      <c r="C114" s="93" t="s">
        <v>1176</v>
      </c>
      <c r="AO114" s="101"/>
      <c r="BS114" s="93" t="s">
        <v>1410</v>
      </c>
    </row>
    <row r="115" spans="3:71">
      <c r="C115" s="93" t="s">
        <v>1177</v>
      </c>
      <c r="AO115" s="101"/>
      <c r="BS115" s="93" t="s">
        <v>1410</v>
      </c>
    </row>
    <row r="116" spans="3:71">
      <c r="C116" s="93" t="s">
        <v>1178</v>
      </c>
      <c r="AO116" s="101"/>
      <c r="BS116" s="93" t="s">
        <v>1410</v>
      </c>
    </row>
    <row r="117" spans="3:71">
      <c r="C117" s="93" t="s">
        <v>1179</v>
      </c>
      <c r="AO117" s="101"/>
      <c r="BS117" s="93" t="s">
        <v>1410</v>
      </c>
    </row>
    <row r="118" spans="3:71">
      <c r="C118" s="93" t="s">
        <v>1180</v>
      </c>
      <c r="AO118" s="101"/>
      <c r="BS118" s="93" t="s">
        <v>1410</v>
      </c>
    </row>
    <row r="119" spans="3:71">
      <c r="C119" s="93" t="s">
        <v>1181</v>
      </c>
      <c r="AO119" s="101"/>
      <c r="BS119" s="93" t="s">
        <v>1410</v>
      </c>
    </row>
    <row r="120" spans="3:71">
      <c r="C120" s="93" t="s">
        <v>1110</v>
      </c>
      <c r="AO120" s="101"/>
      <c r="BS120" s="93" t="s">
        <v>1410</v>
      </c>
    </row>
    <row r="121" spans="3:71">
      <c r="C121" s="93" t="s">
        <v>981</v>
      </c>
      <c r="AO121" s="101"/>
      <c r="BS121" s="93" t="s">
        <v>1410</v>
      </c>
    </row>
    <row r="122" spans="3:71">
      <c r="C122" s="93" t="s">
        <v>1242</v>
      </c>
      <c r="AO122" s="101"/>
      <c r="BS122" s="93" t="s">
        <v>1410</v>
      </c>
    </row>
    <row r="123" spans="3:71">
      <c r="C123" s="93" t="s">
        <v>1402</v>
      </c>
      <c r="AO123" s="101"/>
      <c r="BS123" s="93" t="s">
        <v>1410</v>
      </c>
    </row>
    <row r="124" spans="3:71">
      <c r="C124" s="93" t="s">
        <v>1130</v>
      </c>
      <c r="AO124" s="101"/>
      <c r="BS124" s="93" t="s">
        <v>1410</v>
      </c>
    </row>
    <row r="125" spans="3:71">
      <c r="C125" s="93" t="s">
        <v>984</v>
      </c>
      <c r="AO125" s="101"/>
      <c r="BS125" s="93" t="s">
        <v>1410</v>
      </c>
    </row>
    <row r="126" spans="3:71">
      <c r="C126" s="93" t="s">
        <v>980</v>
      </c>
      <c r="AO126" s="101"/>
      <c r="BS126" s="93" t="s">
        <v>1410</v>
      </c>
    </row>
    <row r="127" spans="3:71">
      <c r="C127" s="93" t="s">
        <v>1182</v>
      </c>
      <c r="AO127" s="101"/>
      <c r="BS127" s="93" t="s">
        <v>1410</v>
      </c>
    </row>
    <row r="128" spans="3:71">
      <c r="C128" s="93" t="s">
        <v>1183</v>
      </c>
      <c r="AO128" s="101"/>
      <c r="BS128" s="93" t="s">
        <v>1410</v>
      </c>
    </row>
    <row r="129" spans="3:71">
      <c r="C129" s="93" t="s">
        <v>1184</v>
      </c>
      <c r="AO129" s="101"/>
      <c r="BS129" s="93" t="s">
        <v>1410</v>
      </c>
    </row>
    <row r="130" spans="3:71">
      <c r="C130" s="93" t="s">
        <v>1185</v>
      </c>
      <c r="AO130" s="101"/>
      <c r="BS130" s="93" t="s">
        <v>1410</v>
      </c>
    </row>
    <row r="131" spans="3:71">
      <c r="C131" s="93" t="s">
        <v>1186</v>
      </c>
      <c r="AO131" s="101"/>
      <c r="BS131" s="93" t="s">
        <v>1410</v>
      </c>
    </row>
    <row r="132" spans="3:71">
      <c r="C132" s="93" t="s">
        <v>1187</v>
      </c>
      <c r="AO132" s="101"/>
      <c r="BS132" s="93" t="s">
        <v>1410</v>
      </c>
    </row>
    <row r="133" spans="3:71">
      <c r="C133" s="93" t="s">
        <v>1188</v>
      </c>
      <c r="AO133" s="101"/>
      <c r="BS133" s="93" t="s">
        <v>1410</v>
      </c>
    </row>
    <row r="134" spans="3:71">
      <c r="C134" s="93" t="s">
        <v>1189</v>
      </c>
      <c r="AO134" s="101"/>
      <c r="BS134" s="93" t="s">
        <v>1410</v>
      </c>
    </row>
    <row r="135" spans="3:71">
      <c r="C135" s="93" t="s">
        <v>1190</v>
      </c>
      <c r="AO135" s="101"/>
      <c r="BS135" s="93" t="s">
        <v>1410</v>
      </c>
    </row>
    <row r="136" spans="3:71">
      <c r="C136" s="93" t="s">
        <v>1191</v>
      </c>
      <c r="AO136" s="101"/>
      <c r="BS136" s="93" t="s">
        <v>1410</v>
      </c>
    </row>
    <row r="137" spans="3:71">
      <c r="C137" s="93" t="s">
        <v>1192</v>
      </c>
      <c r="AO137" s="101"/>
      <c r="BS137" s="93" t="s">
        <v>1410</v>
      </c>
    </row>
    <row r="138" spans="3:71">
      <c r="C138" s="93" t="s">
        <v>1193</v>
      </c>
      <c r="AO138" s="101"/>
      <c r="BS138" s="93" t="s">
        <v>1410</v>
      </c>
    </row>
    <row r="139" spans="3:71">
      <c r="C139" s="93" t="s">
        <v>1194</v>
      </c>
      <c r="AO139" s="101"/>
      <c r="BS139" s="93" t="s">
        <v>1410</v>
      </c>
    </row>
    <row r="140" spans="3:71">
      <c r="C140" s="93" t="s">
        <v>1195</v>
      </c>
      <c r="AO140" s="101"/>
      <c r="BS140" s="93" t="s">
        <v>1410</v>
      </c>
    </row>
    <row r="141" spans="3:71">
      <c r="C141" s="93" t="s">
        <v>1196</v>
      </c>
      <c r="AO141" s="101"/>
      <c r="BS141" s="93" t="s">
        <v>1410</v>
      </c>
    </row>
    <row r="142" spans="3:71">
      <c r="C142" s="93" t="s">
        <v>1197</v>
      </c>
      <c r="AO142" s="101"/>
      <c r="BS142" s="93" t="s">
        <v>1410</v>
      </c>
    </row>
    <row r="143" spans="3:71">
      <c r="C143" s="93" t="s">
        <v>1198</v>
      </c>
      <c r="AO143" s="101"/>
      <c r="BS143" s="93" t="s">
        <v>1410</v>
      </c>
    </row>
    <row r="144" spans="3:71">
      <c r="C144" s="93" t="s">
        <v>1110</v>
      </c>
      <c r="AO144" s="101"/>
      <c r="BS144" s="93" t="s">
        <v>1410</v>
      </c>
    </row>
    <row r="145" spans="3:71">
      <c r="C145" s="93" t="s">
        <v>981</v>
      </c>
      <c r="AO145" s="101"/>
      <c r="BS145" s="93" t="s">
        <v>1410</v>
      </c>
    </row>
    <row r="146" spans="3:71">
      <c r="C146" s="93" t="s">
        <v>1242</v>
      </c>
      <c r="AO146" s="101"/>
      <c r="BS146" s="93" t="s">
        <v>1410</v>
      </c>
    </row>
    <row r="147" spans="3:71">
      <c r="C147" s="93" t="s">
        <v>1403</v>
      </c>
      <c r="AO147" s="101"/>
      <c r="BS147" s="93" t="s">
        <v>1410</v>
      </c>
    </row>
    <row r="148" spans="3:71">
      <c r="C148" s="93" t="s">
        <v>1111</v>
      </c>
      <c r="AO148" s="101"/>
      <c r="BS148" s="93" t="s">
        <v>1410</v>
      </c>
    </row>
    <row r="149" spans="3:71">
      <c r="C149" s="93" t="s">
        <v>1112</v>
      </c>
      <c r="AO149" s="101"/>
      <c r="BS149" s="93" t="s">
        <v>1410</v>
      </c>
    </row>
    <row r="150" spans="3:71">
      <c r="C150" s="93" t="s">
        <v>984</v>
      </c>
      <c r="AO150" s="101"/>
      <c r="BS150" s="93" t="s">
        <v>1410</v>
      </c>
    </row>
    <row r="151" spans="3:71">
      <c r="C151" s="93" t="s">
        <v>980</v>
      </c>
      <c r="AO151" s="101"/>
      <c r="BS151" s="93" t="s">
        <v>1410</v>
      </c>
    </row>
    <row r="152" spans="3:71">
      <c r="C152" s="93" t="s">
        <v>985</v>
      </c>
      <c r="AO152" s="101"/>
      <c r="BS152" s="93" t="s">
        <v>1410</v>
      </c>
    </row>
    <row r="153" spans="3:71">
      <c r="C153" s="93" t="s">
        <v>986</v>
      </c>
      <c r="AO153" s="101"/>
      <c r="BS153" s="93" t="s">
        <v>1410</v>
      </c>
    </row>
    <row r="154" spans="3:71">
      <c r="C154" s="93" t="s">
        <v>987</v>
      </c>
      <c r="AO154" s="101"/>
      <c r="BS154" s="93" t="s">
        <v>1410</v>
      </c>
    </row>
    <row r="155" spans="3:71">
      <c r="C155" s="93" t="s">
        <v>988</v>
      </c>
      <c r="AO155" s="101"/>
      <c r="BS155" s="93" t="s">
        <v>1410</v>
      </c>
    </row>
    <row r="156" spans="3:71">
      <c r="C156" s="93" t="s">
        <v>989</v>
      </c>
      <c r="AO156" s="101"/>
      <c r="BS156" s="93" t="s">
        <v>1410</v>
      </c>
    </row>
    <row r="157" spans="3:71">
      <c r="C157" s="93" t="s">
        <v>990</v>
      </c>
      <c r="AO157" s="101"/>
      <c r="BS157" s="93" t="s">
        <v>1410</v>
      </c>
    </row>
    <row r="158" spans="3:71">
      <c r="C158" s="93" t="s">
        <v>991</v>
      </c>
      <c r="AO158" s="101"/>
      <c r="BS158" s="93" t="s">
        <v>1410</v>
      </c>
    </row>
    <row r="159" spans="3:71">
      <c r="C159" s="93" t="s">
        <v>992</v>
      </c>
      <c r="AO159" s="101"/>
      <c r="BS159" s="93" t="s">
        <v>1410</v>
      </c>
    </row>
    <row r="160" spans="3:71">
      <c r="C160" s="93" t="s">
        <v>993</v>
      </c>
      <c r="AO160" s="101"/>
      <c r="BS160" s="93" t="s">
        <v>1410</v>
      </c>
    </row>
    <row r="161" spans="3:71">
      <c r="C161" s="93" t="s">
        <v>994</v>
      </c>
      <c r="AO161" s="101"/>
      <c r="BS161" s="93" t="s">
        <v>1410</v>
      </c>
    </row>
    <row r="162" spans="3:71">
      <c r="C162" s="93" t="s">
        <v>995</v>
      </c>
      <c r="AO162" s="101"/>
      <c r="BS162" s="93" t="s">
        <v>1410</v>
      </c>
    </row>
    <row r="163" spans="3:71">
      <c r="C163" s="93" t="s">
        <v>996</v>
      </c>
      <c r="AO163" s="101"/>
      <c r="BS163" s="93" t="s">
        <v>1410</v>
      </c>
    </row>
    <row r="164" spans="3:71">
      <c r="C164" s="93" t="s">
        <v>997</v>
      </c>
      <c r="AO164" s="101"/>
      <c r="BS164" s="93" t="s">
        <v>1410</v>
      </c>
    </row>
    <row r="165" spans="3:71">
      <c r="C165" s="93" t="s">
        <v>998</v>
      </c>
      <c r="AO165" s="101"/>
      <c r="BS165" s="93" t="s">
        <v>1410</v>
      </c>
    </row>
    <row r="166" spans="3:71">
      <c r="C166" s="93" t="s">
        <v>999</v>
      </c>
      <c r="AO166" s="101"/>
      <c r="BS166" s="93" t="s">
        <v>1410</v>
      </c>
    </row>
    <row r="167" spans="3:71">
      <c r="C167" s="93" t="s">
        <v>1000</v>
      </c>
      <c r="AO167" s="101"/>
      <c r="BS167" s="93" t="s">
        <v>1410</v>
      </c>
    </row>
    <row r="168" spans="3:71">
      <c r="C168" s="93" t="s">
        <v>1001</v>
      </c>
      <c r="AO168" s="101"/>
      <c r="BS168" s="93" t="s">
        <v>1410</v>
      </c>
    </row>
    <row r="169" spans="3:71">
      <c r="C169" s="93" t="s">
        <v>1002</v>
      </c>
      <c r="AO169" s="101"/>
      <c r="BS169" s="93" t="s">
        <v>1410</v>
      </c>
    </row>
    <row r="170" spans="3:71">
      <c r="C170" s="93" t="s">
        <v>1003</v>
      </c>
      <c r="AO170" s="101"/>
      <c r="BS170" s="93" t="s">
        <v>1410</v>
      </c>
    </row>
    <row r="171" spans="3:71">
      <c r="C171" s="93" t="s">
        <v>1004</v>
      </c>
      <c r="AO171" s="101"/>
      <c r="BS171" s="93" t="s">
        <v>1410</v>
      </c>
    </row>
    <row r="172" spans="3:71">
      <c r="C172" s="93" t="s">
        <v>1005</v>
      </c>
      <c r="AO172" s="101"/>
      <c r="BS172" s="93" t="s">
        <v>1410</v>
      </c>
    </row>
    <row r="173" spans="3:71">
      <c r="C173" s="93" t="s">
        <v>1006</v>
      </c>
      <c r="AO173" s="101"/>
      <c r="BS173" s="93" t="s">
        <v>1410</v>
      </c>
    </row>
    <row r="174" spans="3:71">
      <c r="C174" s="93" t="s">
        <v>1007</v>
      </c>
      <c r="AO174" s="101"/>
      <c r="BS174" s="93" t="s">
        <v>1410</v>
      </c>
    </row>
    <row r="175" spans="3:71">
      <c r="C175" s="93" t="s">
        <v>1008</v>
      </c>
      <c r="AO175" s="101"/>
      <c r="BS175" s="93" t="s">
        <v>1410</v>
      </c>
    </row>
    <row r="176" spans="3:71">
      <c r="C176" s="93" t="s">
        <v>1009</v>
      </c>
      <c r="AO176" s="101"/>
      <c r="BS176" s="93" t="s">
        <v>1410</v>
      </c>
    </row>
    <row r="177" spans="3:71">
      <c r="C177" s="93" t="s">
        <v>1010</v>
      </c>
      <c r="AO177" s="101"/>
      <c r="BS177" s="93" t="s">
        <v>1410</v>
      </c>
    </row>
    <row r="178" spans="3:71">
      <c r="C178" s="93" t="s">
        <v>1011</v>
      </c>
      <c r="AO178" s="101"/>
      <c r="BS178" s="93" t="s">
        <v>1410</v>
      </c>
    </row>
    <row r="179" spans="3:71">
      <c r="C179" s="93" t="s">
        <v>1012</v>
      </c>
      <c r="AO179" s="101"/>
      <c r="BS179" s="93" t="s">
        <v>1410</v>
      </c>
    </row>
    <row r="180" spans="3:71">
      <c r="C180" s="93" t="s">
        <v>1013</v>
      </c>
      <c r="AO180" s="101"/>
      <c r="BS180" s="93" t="s">
        <v>1410</v>
      </c>
    </row>
    <row r="181" spans="3:71">
      <c r="C181" s="93" t="s">
        <v>1014</v>
      </c>
      <c r="AO181" s="101"/>
      <c r="BS181" s="93" t="s">
        <v>1410</v>
      </c>
    </row>
    <row r="182" spans="3:71">
      <c r="C182" s="93" t="s">
        <v>1015</v>
      </c>
      <c r="AO182" s="101"/>
      <c r="BS182" s="93" t="s">
        <v>1410</v>
      </c>
    </row>
    <row r="183" spans="3:71">
      <c r="C183" s="93" t="s">
        <v>1016</v>
      </c>
      <c r="AO183" s="101"/>
      <c r="BS183" s="93" t="s">
        <v>1410</v>
      </c>
    </row>
    <row r="184" spans="3:71">
      <c r="C184" s="93" t="s">
        <v>1017</v>
      </c>
      <c r="AO184" s="101"/>
      <c r="BS184" s="93" t="s">
        <v>1410</v>
      </c>
    </row>
    <row r="185" spans="3:71">
      <c r="C185" s="93" t="s">
        <v>1018</v>
      </c>
      <c r="AO185" s="101"/>
      <c r="BS185" s="93" t="s">
        <v>1410</v>
      </c>
    </row>
    <row r="186" spans="3:71">
      <c r="C186" s="93" t="s">
        <v>1019</v>
      </c>
      <c r="AO186" s="101"/>
      <c r="BS186" s="93" t="s">
        <v>1410</v>
      </c>
    </row>
    <row r="187" spans="3:71">
      <c r="C187" s="93" t="s">
        <v>1020</v>
      </c>
      <c r="AO187" s="101"/>
      <c r="BS187" s="93" t="s">
        <v>1410</v>
      </c>
    </row>
    <row r="188" spans="3:71">
      <c r="C188" s="93" t="s">
        <v>1021</v>
      </c>
      <c r="AO188" s="101"/>
      <c r="BS188" s="93" t="s">
        <v>1410</v>
      </c>
    </row>
    <row r="189" spans="3:71">
      <c r="C189" s="93" t="s">
        <v>1022</v>
      </c>
      <c r="AO189" s="101"/>
      <c r="BS189" s="93" t="s">
        <v>1410</v>
      </c>
    </row>
    <row r="190" spans="3:71">
      <c r="C190" s="93" t="s">
        <v>1023</v>
      </c>
      <c r="AO190" s="101"/>
      <c r="BS190" s="93" t="s">
        <v>1410</v>
      </c>
    </row>
    <row r="191" spans="3:71">
      <c r="C191" s="93" t="s">
        <v>1024</v>
      </c>
      <c r="AO191" s="101"/>
      <c r="BS191" s="93" t="s">
        <v>1410</v>
      </c>
    </row>
    <row r="192" spans="3:71">
      <c r="C192" s="93" t="s">
        <v>1025</v>
      </c>
      <c r="AO192" s="101"/>
      <c r="BS192" s="93" t="s">
        <v>1410</v>
      </c>
    </row>
    <row r="193" spans="3:71">
      <c r="C193" s="93" t="s">
        <v>1026</v>
      </c>
      <c r="AO193" s="101"/>
      <c r="BS193" s="93" t="s">
        <v>1410</v>
      </c>
    </row>
    <row r="194" spans="3:71">
      <c r="C194" s="93" t="s">
        <v>1027</v>
      </c>
      <c r="AO194" s="101"/>
      <c r="BS194" s="93" t="s">
        <v>1410</v>
      </c>
    </row>
    <row r="195" spans="3:71">
      <c r="C195" s="93" t="s">
        <v>1028</v>
      </c>
      <c r="AO195" s="101"/>
      <c r="BS195" s="93" t="s">
        <v>1410</v>
      </c>
    </row>
    <row r="196" spans="3:71">
      <c r="C196" s="93" t="s">
        <v>1029</v>
      </c>
      <c r="AO196" s="101"/>
      <c r="BS196" s="93" t="s">
        <v>1410</v>
      </c>
    </row>
    <row r="197" spans="3:71">
      <c r="C197" s="93" t="s">
        <v>1030</v>
      </c>
      <c r="AO197" s="101"/>
      <c r="BS197" s="93" t="s">
        <v>1410</v>
      </c>
    </row>
    <row r="198" spans="3:71">
      <c r="C198" s="93" t="s">
        <v>1031</v>
      </c>
      <c r="AO198" s="101"/>
      <c r="BS198" s="93" t="s">
        <v>1410</v>
      </c>
    </row>
    <row r="199" spans="3:71">
      <c r="C199" s="93" t="s">
        <v>1032</v>
      </c>
      <c r="AO199" s="101"/>
      <c r="BS199" s="93" t="s">
        <v>1410</v>
      </c>
    </row>
    <row r="200" spans="3:71">
      <c r="C200" s="93" t="s">
        <v>1033</v>
      </c>
      <c r="AO200" s="101"/>
      <c r="BS200" s="93" t="s">
        <v>1410</v>
      </c>
    </row>
    <row r="201" spans="3:71">
      <c r="C201" s="93" t="s">
        <v>1034</v>
      </c>
      <c r="AO201" s="101"/>
      <c r="BS201" s="93" t="s">
        <v>1410</v>
      </c>
    </row>
    <row r="202" spans="3:71">
      <c r="C202" s="93" t="s">
        <v>1035</v>
      </c>
      <c r="AO202" s="101"/>
      <c r="BS202" s="93" t="s">
        <v>1410</v>
      </c>
    </row>
    <row r="203" spans="3:71">
      <c r="C203" s="93" t="s">
        <v>1036</v>
      </c>
      <c r="AO203" s="101"/>
      <c r="BS203" s="93" t="s">
        <v>1410</v>
      </c>
    </row>
    <row r="204" spans="3:71">
      <c r="C204" s="93" t="s">
        <v>1037</v>
      </c>
      <c r="AO204" s="101"/>
      <c r="BS204" s="93" t="s">
        <v>1410</v>
      </c>
    </row>
    <row r="205" spans="3:71">
      <c r="C205" s="93" t="s">
        <v>1038</v>
      </c>
      <c r="AO205" s="101"/>
      <c r="BS205" s="93" t="s">
        <v>1410</v>
      </c>
    </row>
    <row r="206" spans="3:71">
      <c r="C206" s="93" t="s">
        <v>1039</v>
      </c>
      <c r="AO206" s="101"/>
      <c r="BS206" s="93" t="s">
        <v>1410</v>
      </c>
    </row>
    <row r="207" spans="3:71">
      <c r="C207" s="93" t="s">
        <v>1040</v>
      </c>
      <c r="AO207" s="101"/>
      <c r="BS207" s="93" t="s">
        <v>1410</v>
      </c>
    </row>
    <row r="208" spans="3:71">
      <c r="C208" s="93" t="s">
        <v>1041</v>
      </c>
      <c r="AO208" s="101"/>
      <c r="BS208" s="93" t="s">
        <v>1410</v>
      </c>
    </row>
    <row r="209" spans="3:71">
      <c r="C209" s="93" t="s">
        <v>1042</v>
      </c>
      <c r="AO209" s="101"/>
      <c r="BS209" s="93" t="s">
        <v>1410</v>
      </c>
    </row>
    <row r="210" spans="3:71">
      <c r="C210" s="93" t="s">
        <v>1043</v>
      </c>
      <c r="AO210" s="101"/>
      <c r="BS210" s="93" t="s">
        <v>1410</v>
      </c>
    </row>
    <row r="211" spans="3:71">
      <c r="C211" s="93" t="s">
        <v>1044</v>
      </c>
      <c r="AO211" s="101"/>
      <c r="BS211" s="93" t="s">
        <v>1410</v>
      </c>
    </row>
    <row r="212" spans="3:71">
      <c r="C212" s="93" t="s">
        <v>1045</v>
      </c>
      <c r="AO212" s="101"/>
      <c r="BS212" s="93" t="s">
        <v>1410</v>
      </c>
    </row>
    <row r="213" spans="3:71">
      <c r="C213" s="93" t="s">
        <v>1046</v>
      </c>
      <c r="AO213" s="101"/>
      <c r="BS213" s="93" t="s">
        <v>1410</v>
      </c>
    </row>
    <row r="214" spans="3:71">
      <c r="C214" s="93" t="s">
        <v>1047</v>
      </c>
      <c r="AO214" s="101"/>
      <c r="BS214" s="93" t="s">
        <v>1410</v>
      </c>
    </row>
    <row r="215" spans="3:71">
      <c r="C215" s="93" t="s">
        <v>1048</v>
      </c>
      <c r="AO215" s="101"/>
      <c r="BS215" s="93" t="s">
        <v>1410</v>
      </c>
    </row>
    <row r="216" spans="3:71">
      <c r="C216" s="93" t="s">
        <v>1049</v>
      </c>
      <c r="AO216" s="101"/>
      <c r="BS216" s="93" t="s">
        <v>1410</v>
      </c>
    </row>
    <row r="217" spans="3:71">
      <c r="C217" s="93" t="s">
        <v>1050</v>
      </c>
      <c r="AO217" s="101"/>
      <c r="BS217" s="93" t="s">
        <v>1410</v>
      </c>
    </row>
    <row r="218" spans="3:71">
      <c r="C218" s="93" t="s">
        <v>1051</v>
      </c>
      <c r="AO218" s="101"/>
      <c r="BS218" s="93" t="s">
        <v>1410</v>
      </c>
    </row>
    <row r="219" spans="3:71">
      <c r="C219" s="93" t="s">
        <v>1052</v>
      </c>
      <c r="AO219" s="101"/>
      <c r="BS219" s="93" t="s">
        <v>1410</v>
      </c>
    </row>
    <row r="220" spans="3:71">
      <c r="C220" s="93" t="s">
        <v>1053</v>
      </c>
      <c r="AO220" s="101"/>
      <c r="BS220" s="93" t="s">
        <v>1410</v>
      </c>
    </row>
    <row r="221" spans="3:71">
      <c r="C221" s="93" t="s">
        <v>1054</v>
      </c>
      <c r="AO221" s="101"/>
      <c r="BS221" s="93" t="s">
        <v>1410</v>
      </c>
    </row>
    <row r="222" spans="3:71">
      <c r="C222" s="93" t="s">
        <v>1055</v>
      </c>
      <c r="AO222" s="101"/>
      <c r="BS222" s="93" t="s">
        <v>1410</v>
      </c>
    </row>
    <row r="223" spans="3:71">
      <c r="C223" s="93" t="s">
        <v>1056</v>
      </c>
      <c r="AO223" s="101"/>
      <c r="BS223" s="93" t="s">
        <v>1410</v>
      </c>
    </row>
    <row r="224" spans="3:71">
      <c r="C224" s="93" t="s">
        <v>1057</v>
      </c>
      <c r="AO224" s="101"/>
      <c r="BS224" s="93" t="s">
        <v>1410</v>
      </c>
    </row>
    <row r="225" spans="3:71">
      <c r="C225" s="93" t="s">
        <v>1058</v>
      </c>
      <c r="AO225" s="101"/>
      <c r="BS225" s="93" t="s">
        <v>1410</v>
      </c>
    </row>
    <row r="226" spans="3:71">
      <c r="C226" s="93" t="s">
        <v>1059</v>
      </c>
      <c r="AO226" s="101"/>
      <c r="BS226" s="93" t="s">
        <v>1410</v>
      </c>
    </row>
    <row r="227" spans="3:71">
      <c r="C227" s="93" t="s">
        <v>1060</v>
      </c>
      <c r="AO227" s="101"/>
      <c r="BS227" s="93" t="s">
        <v>1410</v>
      </c>
    </row>
    <row r="228" spans="3:71">
      <c r="C228" s="93" t="s">
        <v>1061</v>
      </c>
      <c r="AO228" s="101"/>
      <c r="BS228" s="93" t="s">
        <v>1410</v>
      </c>
    </row>
    <row r="229" spans="3:71">
      <c r="C229" s="93" t="s">
        <v>1062</v>
      </c>
      <c r="AO229" s="101"/>
      <c r="BS229" s="93" t="s">
        <v>1410</v>
      </c>
    </row>
    <row r="230" spans="3:71">
      <c r="C230" s="93" t="s">
        <v>1063</v>
      </c>
      <c r="AO230" s="101"/>
      <c r="BS230" s="93" t="s">
        <v>1410</v>
      </c>
    </row>
    <row r="231" spans="3:71">
      <c r="C231" s="93" t="s">
        <v>1064</v>
      </c>
      <c r="AO231" s="101"/>
      <c r="BS231" s="93" t="s">
        <v>1410</v>
      </c>
    </row>
    <row r="232" spans="3:71">
      <c r="C232" s="93" t="s">
        <v>1065</v>
      </c>
      <c r="AO232" s="101"/>
      <c r="BS232" s="93" t="s">
        <v>1410</v>
      </c>
    </row>
    <row r="233" spans="3:71">
      <c r="C233" s="93" t="s">
        <v>1066</v>
      </c>
      <c r="AO233" s="101"/>
      <c r="BS233" s="93" t="s">
        <v>1410</v>
      </c>
    </row>
    <row r="234" spans="3:71">
      <c r="C234" s="93" t="s">
        <v>1067</v>
      </c>
      <c r="AO234" s="101"/>
      <c r="BS234" s="93" t="s">
        <v>1410</v>
      </c>
    </row>
    <row r="235" spans="3:71">
      <c r="C235" s="93" t="s">
        <v>1068</v>
      </c>
      <c r="AO235" s="101"/>
      <c r="BS235" s="93" t="s">
        <v>1410</v>
      </c>
    </row>
    <row r="236" spans="3:71">
      <c r="C236" s="93" t="s">
        <v>1069</v>
      </c>
      <c r="AO236" s="101"/>
      <c r="BS236" s="93" t="s">
        <v>1410</v>
      </c>
    </row>
    <row r="237" spans="3:71">
      <c r="C237" s="93" t="s">
        <v>1070</v>
      </c>
      <c r="AO237" s="101"/>
      <c r="BS237" s="93" t="s">
        <v>1410</v>
      </c>
    </row>
    <row r="238" spans="3:71">
      <c r="C238" s="93" t="s">
        <v>1071</v>
      </c>
      <c r="AO238" s="101"/>
      <c r="BS238" s="93" t="s">
        <v>1410</v>
      </c>
    </row>
    <row r="239" spans="3:71">
      <c r="C239" s="93" t="s">
        <v>1072</v>
      </c>
      <c r="AO239" s="101"/>
      <c r="BS239" s="93" t="s">
        <v>1410</v>
      </c>
    </row>
    <row r="240" spans="3:71">
      <c r="C240" s="93" t="s">
        <v>1073</v>
      </c>
      <c r="AO240" s="101"/>
      <c r="BS240" s="93" t="s">
        <v>1410</v>
      </c>
    </row>
    <row r="241" spans="3:71">
      <c r="C241" s="93" t="s">
        <v>1074</v>
      </c>
      <c r="AO241" s="101"/>
      <c r="BS241" s="93" t="s">
        <v>1410</v>
      </c>
    </row>
    <row r="242" spans="3:71">
      <c r="C242" s="93" t="s">
        <v>1075</v>
      </c>
      <c r="AO242" s="101"/>
      <c r="BS242" s="93" t="s">
        <v>1410</v>
      </c>
    </row>
    <row r="243" spans="3:71">
      <c r="C243" s="93" t="s">
        <v>1076</v>
      </c>
      <c r="AO243" s="101"/>
      <c r="BS243" s="93" t="s">
        <v>1410</v>
      </c>
    </row>
    <row r="244" spans="3:71">
      <c r="C244" s="93" t="s">
        <v>1077</v>
      </c>
      <c r="AO244" s="101"/>
      <c r="BS244" s="93" t="s">
        <v>1410</v>
      </c>
    </row>
    <row r="245" spans="3:71">
      <c r="C245" s="93" t="s">
        <v>1078</v>
      </c>
      <c r="AO245" s="101"/>
      <c r="BS245" s="93" t="s">
        <v>1410</v>
      </c>
    </row>
    <row r="246" spans="3:71">
      <c r="C246" s="93" t="s">
        <v>1079</v>
      </c>
      <c r="AO246" s="101"/>
      <c r="BS246" s="93" t="s">
        <v>1410</v>
      </c>
    </row>
    <row r="247" spans="3:71">
      <c r="C247" s="93" t="s">
        <v>1080</v>
      </c>
      <c r="AO247" s="101"/>
      <c r="BS247" s="93" t="s">
        <v>1410</v>
      </c>
    </row>
    <row r="248" spans="3:71">
      <c r="C248" s="93" t="s">
        <v>1081</v>
      </c>
      <c r="AO248" s="101"/>
      <c r="BS248" s="93" t="s">
        <v>1410</v>
      </c>
    </row>
    <row r="249" spans="3:71">
      <c r="C249" s="93" t="s">
        <v>1082</v>
      </c>
      <c r="AO249" s="101"/>
      <c r="BS249" s="93" t="s">
        <v>1410</v>
      </c>
    </row>
    <row r="250" spans="3:71">
      <c r="C250" s="93" t="s">
        <v>1083</v>
      </c>
      <c r="AO250" s="101"/>
      <c r="BS250" s="93" t="s">
        <v>1410</v>
      </c>
    </row>
    <row r="251" spans="3:71">
      <c r="C251" s="93" t="s">
        <v>1084</v>
      </c>
      <c r="AO251" s="101"/>
      <c r="BS251" s="93" t="s">
        <v>1410</v>
      </c>
    </row>
    <row r="252" spans="3:71">
      <c r="C252" s="93" t="s">
        <v>1085</v>
      </c>
      <c r="AO252" s="101"/>
      <c r="BS252" s="93" t="s">
        <v>1410</v>
      </c>
    </row>
    <row r="253" spans="3:71">
      <c r="C253" s="93" t="s">
        <v>1086</v>
      </c>
      <c r="AO253" s="101"/>
      <c r="BS253" s="93" t="s">
        <v>1410</v>
      </c>
    </row>
    <row r="254" spans="3:71">
      <c r="C254" s="93" t="s">
        <v>1087</v>
      </c>
      <c r="AO254" s="101"/>
      <c r="BS254" s="93" t="s">
        <v>1410</v>
      </c>
    </row>
    <row r="255" spans="3:71">
      <c r="C255" s="93" t="s">
        <v>1088</v>
      </c>
      <c r="AO255" s="101"/>
      <c r="BS255" s="93" t="s">
        <v>1410</v>
      </c>
    </row>
    <row r="256" spans="3:71">
      <c r="C256" s="93" t="s">
        <v>1089</v>
      </c>
      <c r="AO256" s="101"/>
      <c r="BS256" s="93" t="s">
        <v>1410</v>
      </c>
    </row>
    <row r="257" spans="3:71">
      <c r="C257" s="93" t="s">
        <v>1090</v>
      </c>
      <c r="AO257" s="101"/>
      <c r="BS257" s="93" t="s">
        <v>1410</v>
      </c>
    </row>
    <row r="258" spans="3:71">
      <c r="C258" s="93" t="s">
        <v>1091</v>
      </c>
      <c r="AO258" s="101"/>
      <c r="BS258" s="93" t="s">
        <v>1410</v>
      </c>
    </row>
    <row r="259" spans="3:71">
      <c r="C259" s="93" t="s">
        <v>1092</v>
      </c>
      <c r="AO259" s="101"/>
      <c r="BS259" s="93" t="s">
        <v>1410</v>
      </c>
    </row>
    <row r="260" spans="3:71">
      <c r="C260" s="93" t="s">
        <v>1093</v>
      </c>
      <c r="AO260" s="101"/>
      <c r="BS260" s="93" t="s">
        <v>1410</v>
      </c>
    </row>
    <row r="261" spans="3:71">
      <c r="C261" s="93" t="s">
        <v>1094</v>
      </c>
      <c r="AO261" s="101"/>
      <c r="BS261" s="93" t="s">
        <v>1410</v>
      </c>
    </row>
    <row r="262" spans="3:71">
      <c r="C262" s="93" t="s">
        <v>1095</v>
      </c>
      <c r="AO262" s="101"/>
      <c r="BS262" s="93" t="s">
        <v>1410</v>
      </c>
    </row>
    <row r="263" spans="3:71">
      <c r="C263" s="93" t="s">
        <v>1096</v>
      </c>
      <c r="AO263" s="101"/>
      <c r="BS263" s="93" t="s">
        <v>1410</v>
      </c>
    </row>
    <row r="264" spans="3:71">
      <c r="C264" s="93" t="s">
        <v>1097</v>
      </c>
      <c r="AO264" s="101"/>
      <c r="BS264" s="93" t="s">
        <v>1410</v>
      </c>
    </row>
    <row r="265" spans="3:71">
      <c r="C265" s="93" t="s">
        <v>1098</v>
      </c>
      <c r="AO265" s="101"/>
      <c r="BS265" s="93" t="s">
        <v>1410</v>
      </c>
    </row>
    <row r="266" spans="3:71">
      <c r="C266" s="93" t="s">
        <v>1099</v>
      </c>
      <c r="AO266" s="101"/>
      <c r="BS266" s="93" t="s">
        <v>1410</v>
      </c>
    </row>
    <row r="267" spans="3:71">
      <c r="C267" s="93" t="s">
        <v>1100</v>
      </c>
      <c r="AO267" s="101"/>
      <c r="BS267" s="93" t="s">
        <v>1410</v>
      </c>
    </row>
    <row r="268" spans="3:71">
      <c r="C268" s="93" t="s">
        <v>1101</v>
      </c>
      <c r="AO268" s="101"/>
      <c r="BS268" s="93" t="s">
        <v>1410</v>
      </c>
    </row>
    <row r="269" spans="3:71">
      <c r="C269" s="93" t="s">
        <v>1102</v>
      </c>
      <c r="AO269" s="101"/>
      <c r="BS269" s="93" t="s">
        <v>1410</v>
      </c>
    </row>
    <row r="270" spans="3:71">
      <c r="C270" s="93" t="s">
        <v>1103</v>
      </c>
      <c r="AO270" s="101"/>
      <c r="BS270" s="93" t="s">
        <v>1410</v>
      </c>
    </row>
    <row r="271" spans="3:71">
      <c r="C271" s="93" t="s">
        <v>1104</v>
      </c>
      <c r="AO271" s="101"/>
      <c r="BS271" s="93" t="s">
        <v>1410</v>
      </c>
    </row>
    <row r="272" spans="3:71">
      <c r="C272" s="93" t="s">
        <v>1105</v>
      </c>
      <c r="AO272" s="101"/>
      <c r="BS272" s="93" t="s">
        <v>1410</v>
      </c>
    </row>
    <row r="273" spans="3:71">
      <c r="C273" s="93" t="s">
        <v>1106</v>
      </c>
      <c r="AO273" s="101"/>
      <c r="BS273" s="93" t="s">
        <v>1410</v>
      </c>
    </row>
    <row r="274" spans="3:71">
      <c r="C274" s="93" t="s">
        <v>1107</v>
      </c>
      <c r="AO274" s="101"/>
      <c r="BS274" s="93" t="s">
        <v>1410</v>
      </c>
    </row>
    <row r="275" spans="3:71">
      <c r="C275" s="93" t="s">
        <v>1108</v>
      </c>
      <c r="AO275" s="101"/>
      <c r="BS275" s="93" t="s">
        <v>1410</v>
      </c>
    </row>
    <row r="276" spans="3:71">
      <c r="C276" s="93" t="s">
        <v>1109</v>
      </c>
      <c r="AO276" s="101"/>
      <c r="BS276" s="93" t="s">
        <v>1410</v>
      </c>
    </row>
    <row r="277" spans="3:71">
      <c r="C277" s="93" t="s">
        <v>1110</v>
      </c>
      <c r="AO277" s="101"/>
      <c r="BS277" s="93" t="s">
        <v>1410</v>
      </c>
    </row>
    <row r="278" spans="3:71">
      <c r="C278" s="93" t="s">
        <v>1411</v>
      </c>
      <c r="AO278" s="101"/>
      <c r="BS278" s="93" t="s">
        <v>1410</v>
      </c>
    </row>
    <row r="279" spans="3:71">
      <c r="C279" s="93" t="s">
        <v>1111</v>
      </c>
      <c r="AO279" s="101"/>
      <c r="BS279" s="93" t="s">
        <v>1410</v>
      </c>
    </row>
    <row r="280" spans="3:71" ht="13.2">
      <c r="C280" s="93" t="s">
        <v>966</v>
      </c>
      <c r="AB280" s="103" t="s">
        <v>1222</v>
      </c>
      <c r="AO280" s="101"/>
      <c r="BS280" s="93" t="s">
        <v>1410</v>
      </c>
    </row>
    <row r="281" spans="3:71">
      <c r="C281" s="93" t="s">
        <v>1203</v>
      </c>
      <c r="AB281" s="93" t="s">
        <v>663</v>
      </c>
      <c r="AO281" s="101"/>
      <c r="BS281" s="93" t="s">
        <v>1410</v>
      </c>
    </row>
    <row r="282" spans="3:71">
      <c r="C282" s="93" t="s">
        <v>1204</v>
      </c>
      <c r="AB282" s="93" t="s">
        <v>665</v>
      </c>
      <c r="AO282" s="101"/>
      <c r="BS282" s="93" t="s">
        <v>1410</v>
      </c>
    </row>
    <row r="283" spans="3:71">
      <c r="C283" s="93" t="s">
        <v>1205</v>
      </c>
      <c r="AB283" s="93" t="s">
        <v>1223</v>
      </c>
      <c r="AO283" s="101"/>
      <c r="BS283" s="93" t="s">
        <v>1410</v>
      </c>
    </row>
    <row r="284" spans="3:71">
      <c r="C284" s="93" t="s">
        <v>1206</v>
      </c>
      <c r="AB284" s="93" t="s">
        <v>664</v>
      </c>
      <c r="AO284" s="101"/>
      <c r="BS284" s="93" t="s">
        <v>1410</v>
      </c>
    </row>
    <row r="285" spans="3:71">
      <c r="C285" s="93" t="s">
        <v>1207</v>
      </c>
      <c r="AB285" s="93" t="s">
        <v>1226</v>
      </c>
      <c r="AO285" s="101"/>
      <c r="BS285" s="93" t="s">
        <v>1410</v>
      </c>
    </row>
    <row r="286" spans="3:71">
      <c r="C286" s="93" t="s">
        <v>1208</v>
      </c>
      <c r="AB286" s="93" t="s">
        <v>668</v>
      </c>
      <c r="AO286" s="101"/>
      <c r="BS286" s="93" t="s">
        <v>1410</v>
      </c>
    </row>
    <row r="287" spans="3:71">
      <c r="C287" s="93" t="s">
        <v>1209</v>
      </c>
      <c r="AB287" s="93" t="s">
        <v>810</v>
      </c>
      <c r="AO287" s="101"/>
      <c r="BS287" s="93" t="s">
        <v>1410</v>
      </c>
    </row>
    <row r="288" spans="3:71">
      <c r="C288" s="93" t="s">
        <v>1210</v>
      </c>
      <c r="AB288" s="93" t="s">
        <v>812</v>
      </c>
      <c r="AO288" s="101"/>
      <c r="BS288" s="93" t="s">
        <v>1410</v>
      </c>
    </row>
    <row r="289" spans="3:71">
      <c r="C289" s="93" t="s">
        <v>1211</v>
      </c>
      <c r="AB289" s="93" t="s">
        <v>55</v>
      </c>
      <c r="AO289" s="101"/>
      <c r="BS289" s="93" t="s">
        <v>1410</v>
      </c>
    </row>
    <row r="290" spans="3:71">
      <c r="C290" s="93" t="s">
        <v>1404</v>
      </c>
      <c r="AB290" s="93" t="s">
        <v>1228</v>
      </c>
      <c r="AO290" s="101"/>
      <c r="BS290" s="93" t="s">
        <v>1410</v>
      </c>
    </row>
    <row r="291" spans="3:71">
      <c r="C291" s="93" t="s">
        <v>1212</v>
      </c>
      <c r="AB291" s="93" t="s">
        <v>1229</v>
      </c>
      <c r="AO291" s="101"/>
      <c r="BS291" s="93" t="s">
        <v>1410</v>
      </c>
    </row>
    <row r="292" spans="3:71">
      <c r="C292" s="93" t="s">
        <v>1405</v>
      </c>
      <c r="AB292" s="93" t="s">
        <v>1262</v>
      </c>
      <c r="AO292" s="101"/>
      <c r="BS292" s="93" t="s">
        <v>1410</v>
      </c>
    </row>
    <row r="293" spans="3:71">
      <c r="C293" s="93" t="s">
        <v>1406</v>
      </c>
      <c r="AB293" s="93" t="s">
        <v>1263</v>
      </c>
      <c r="AO293" s="101"/>
      <c r="BS293" s="93" t="s">
        <v>1410</v>
      </c>
    </row>
    <row r="294" spans="3:71">
      <c r="C294" s="93" t="s">
        <v>1213</v>
      </c>
      <c r="AB294" s="93" t="s">
        <v>1230</v>
      </c>
      <c r="AO294" s="101"/>
      <c r="BS294" s="93" t="s">
        <v>1410</v>
      </c>
    </row>
    <row r="295" spans="3:71">
      <c r="C295" s="93" t="s">
        <v>1214</v>
      </c>
      <c r="AB295" s="93" t="s">
        <v>1231</v>
      </c>
      <c r="AO295" s="101"/>
      <c r="BS295" s="93" t="s">
        <v>1410</v>
      </c>
    </row>
    <row r="296" spans="3:71">
      <c r="C296" s="93" t="s">
        <v>1215</v>
      </c>
      <c r="AB296" s="93" t="s">
        <v>1232</v>
      </c>
      <c r="AO296" s="101"/>
      <c r="BS296" s="93" t="s">
        <v>1410</v>
      </c>
    </row>
    <row r="297" spans="3:71">
      <c r="C297" s="93" t="s">
        <v>1412</v>
      </c>
      <c r="AB297" s="93" t="s">
        <v>1255</v>
      </c>
      <c r="AO297" s="101"/>
      <c r="BS297" s="93" t="s">
        <v>1410</v>
      </c>
    </row>
    <row r="298" spans="3:71" s="101" customFormat="1">
      <c r="C298" s="101" t="s">
        <v>1413</v>
      </c>
      <c r="AB298" s="101" t="s">
        <v>1415</v>
      </c>
      <c r="BS298" s="101" t="s">
        <v>1420</v>
      </c>
    </row>
    <row r="299" spans="3:71" s="101" customFormat="1">
      <c r="C299" s="101" t="s">
        <v>1416</v>
      </c>
      <c r="AB299" s="101" t="s">
        <v>1417</v>
      </c>
      <c r="BS299" s="101" t="s">
        <v>1420</v>
      </c>
    </row>
    <row r="300" spans="3:71">
      <c r="C300" s="93" t="s">
        <v>1216</v>
      </c>
      <c r="AB300" s="93" t="s">
        <v>1233</v>
      </c>
      <c r="AO300" s="101"/>
      <c r="BS300" s="93" t="s">
        <v>1410</v>
      </c>
    </row>
    <row r="301" spans="3:71">
      <c r="C301" s="93" t="s">
        <v>1217</v>
      </c>
      <c r="AB301" s="93" t="s">
        <v>87</v>
      </c>
      <c r="AO301" s="101"/>
      <c r="BS301" s="93" t="s">
        <v>1410</v>
      </c>
    </row>
    <row r="302" spans="3:71">
      <c r="C302" s="93" t="s">
        <v>1218</v>
      </c>
      <c r="AB302" s="93" t="s">
        <v>1234</v>
      </c>
      <c r="AO302" s="101"/>
      <c r="BS302" s="93" t="s">
        <v>1410</v>
      </c>
    </row>
    <row r="303" spans="3:71">
      <c r="C303" s="93" t="s">
        <v>1257</v>
      </c>
      <c r="AB303" s="93" t="s">
        <v>1254</v>
      </c>
      <c r="AO303" s="101"/>
      <c r="BS303" s="93" t="s">
        <v>1410</v>
      </c>
    </row>
    <row r="304" spans="3:71">
      <c r="C304" s="93" t="s">
        <v>1219</v>
      </c>
      <c r="AB304" s="93" t="s">
        <v>1235</v>
      </c>
      <c r="AO304" s="101"/>
      <c r="BS304" s="93" t="s">
        <v>1410</v>
      </c>
    </row>
    <row r="305" spans="3:71">
      <c r="C305" s="93" t="s">
        <v>1220</v>
      </c>
      <c r="AB305" s="93" t="s">
        <v>1236</v>
      </c>
      <c r="AO305" s="101"/>
      <c r="BS305" s="93" t="s">
        <v>1410</v>
      </c>
    </row>
    <row r="306" spans="3:71">
      <c r="C306" s="93" t="s">
        <v>1221</v>
      </c>
      <c r="AB306" s="93" t="s">
        <v>1237</v>
      </c>
      <c r="AO306" s="101"/>
      <c r="BS306" s="93" t="s">
        <v>1410</v>
      </c>
    </row>
    <row r="307" spans="3:71">
      <c r="C307" s="93" t="s">
        <v>967</v>
      </c>
      <c r="AO307" s="101"/>
      <c r="BS307" s="93" t="s">
        <v>1410</v>
      </c>
    </row>
    <row r="308" spans="3:71">
      <c r="C308" s="93" t="s">
        <v>982</v>
      </c>
      <c r="AO308" s="101"/>
      <c r="BS308" s="93" t="s">
        <v>1410</v>
      </c>
    </row>
    <row r="309" spans="3:71">
      <c r="C309" s="93" t="s">
        <v>1199</v>
      </c>
      <c r="AO309" s="101"/>
      <c r="BS309" s="93" t="s">
        <v>1410</v>
      </c>
    </row>
    <row r="310" spans="3:71">
      <c r="C310" s="93" t="s">
        <v>1200</v>
      </c>
      <c r="AO310" s="101"/>
      <c r="BS310" s="93" t="s">
        <v>1410</v>
      </c>
    </row>
    <row r="311" spans="3:71">
      <c r="C311" s="93" t="s">
        <v>1201</v>
      </c>
      <c r="AO311" s="101"/>
      <c r="BS311" s="93" t="s">
        <v>1410</v>
      </c>
    </row>
    <row r="312" spans="3:71">
      <c r="C312" s="93" t="s">
        <v>1407</v>
      </c>
      <c r="AO312" s="101"/>
      <c r="BS312" s="93" t="s">
        <v>1410</v>
      </c>
    </row>
    <row r="313" spans="3:71" s="101" customFormat="1">
      <c r="C313" s="101" t="s">
        <v>1418</v>
      </c>
      <c r="BS313" s="101" t="s">
        <v>1420</v>
      </c>
    </row>
    <row r="314" spans="3:71" s="101" customFormat="1">
      <c r="C314" s="101" t="s">
        <v>1419</v>
      </c>
      <c r="BS314" s="101" t="s">
        <v>1420</v>
      </c>
    </row>
    <row r="315" spans="3:71">
      <c r="C315" s="93" t="s">
        <v>1202</v>
      </c>
      <c r="AO315" s="101"/>
      <c r="BS315" s="93" t="s">
        <v>1410</v>
      </c>
    </row>
    <row r="316" spans="3:71">
      <c r="C316" s="93" t="s">
        <v>1408</v>
      </c>
      <c r="AO316" s="101"/>
      <c r="BS316" s="93" t="s">
        <v>1410</v>
      </c>
    </row>
    <row r="317" spans="3:71">
      <c r="C317" s="93" t="s">
        <v>974</v>
      </c>
      <c r="AO317" s="101"/>
      <c r="BS317" s="93" t="s">
        <v>1410</v>
      </c>
    </row>
    <row r="318" spans="3:71">
      <c r="C318" s="93" t="s">
        <v>1260</v>
      </c>
      <c r="AO318" s="101"/>
      <c r="BS318" s="93" t="s">
        <v>1410</v>
      </c>
    </row>
    <row r="319" spans="3:71">
      <c r="C319" s="93" t="s">
        <v>1212</v>
      </c>
      <c r="AO319" s="101"/>
      <c r="BS319" s="93" t="s">
        <v>1410</v>
      </c>
    </row>
    <row r="320" spans="3:71">
      <c r="C320" s="93" t="s">
        <v>1211</v>
      </c>
      <c r="AO320" s="101"/>
      <c r="BS320" s="93" t="s">
        <v>1410</v>
      </c>
    </row>
    <row r="321" spans="2:41">
      <c r="C321" s="101"/>
      <c r="D321" s="101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101"/>
      <c r="Q321" s="101"/>
      <c r="R321" s="101"/>
      <c r="S321" s="101"/>
      <c r="T321" s="101"/>
      <c r="U321" s="101"/>
      <c r="V321" s="101"/>
      <c r="W321" s="101"/>
      <c r="X321" s="101"/>
      <c r="Y321" s="101"/>
      <c r="Z321" s="101"/>
      <c r="AA321" s="101"/>
      <c r="AB321" s="101"/>
      <c r="AC321" s="101"/>
      <c r="AD321" s="101"/>
      <c r="AE321" s="101"/>
      <c r="AF321" s="101"/>
      <c r="AG321" s="101"/>
      <c r="AH321" s="101"/>
      <c r="AI321" s="101"/>
      <c r="AJ321" s="101"/>
      <c r="AK321" s="101"/>
      <c r="AL321" s="101"/>
      <c r="AM321" s="101"/>
      <c r="AN321" s="101"/>
      <c r="AO321" s="101"/>
    </row>
    <row r="323" spans="2:41">
      <c r="B323" s="93" t="s">
        <v>1379</v>
      </c>
    </row>
    <row r="325" spans="2:41">
      <c r="C325" s="93" t="s">
        <v>966</v>
      </c>
      <c r="M325" s="93" t="s">
        <v>1372</v>
      </c>
    </row>
    <row r="326" spans="2:41">
      <c r="D326" s="93" t="s">
        <v>290</v>
      </c>
      <c r="M326" s="93" t="s">
        <v>1223</v>
      </c>
    </row>
    <row r="327" spans="2:41">
      <c r="D327" s="93" t="s">
        <v>1268</v>
      </c>
      <c r="M327" s="93" t="s">
        <v>1224</v>
      </c>
    </row>
    <row r="328" spans="2:41">
      <c r="D328" s="93" t="s">
        <v>1269</v>
      </c>
      <c r="M328" s="93" t="s">
        <v>1225</v>
      </c>
    </row>
    <row r="329" spans="2:41">
      <c r="D329" s="93" t="s">
        <v>1270</v>
      </c>
      <c r="M329" s="93" t="s">
        <v>1373</v>
      </c>
    </row>
    <row r="330" spans="2:41">
      <c r="D330" s="93" t="s">
        <v>1271</v>
      </c>
      <c r="M330" s="93" t="s">
        <v>663</v>
      </c>
    </row>
    <row r="331" spans="2:41">
      <c r="D331" s="93" t="s">
        <v>1272</v>
      </c>
      <c r="M331" s="93" t="s">
        <v>664</v>
      </c>
    </row>
    <row r="332" spans="2:41">
      <c r="D332" s="93" t="s">
        <v>1273</v>
      </c>
      <c r="M332" s="93" t="s">
        <v>665</v>
      </c>
    </row>
    <row r="333" spans="2:41">
      <c r="D333" s="93" t="s">
        <v>1274</v>
      </c>
      <c r="M333" s="93" t="s">
        <v>1374</v>
      </c>
    </row>
    <row r="334" spans="2:41">
      <c r="D334" s="93" t="s">
        <v>1275</v>
      </c>
      <c r="M334" s="93" t="s">
        <v>1375</v>
      </c>
    </row>
    <row r="335" spans="2:41">
      <c r="D335" s="93" t="s">
        <v>1276</v>
      </c>
      <c r="M335" s="93" t="s">
        <v>810</v>
      </c>
    </row>
    <row r="336" spans="2:41">
      <c r="D336" s="93" t="s">
        <v>1277</v>
      </c>
      <c r="M336" s="93" t="s">
        <v>1227</v>
      </c>
    </row>
    <row r="337" spans="3:13">
      <c r="D337" s="93" t="s">
        <v>1278</v>
      </c>
      <c r="M337" s="93" t="s">
        <v>1376</v>
      </c>
    </row>
    <row r="338" spans="3:13">
      <c r="D338" s="93" t="s">
        <v>1382</v>
      </c>
      <c r="M338" s="93" t="s">
        <v>1381</v>
      </c>
    </row>
    <row r="339" spans="3:13">
      <c r="D339" s="93" t="s">
        <v>1385</v>
      </c>
      <c r="M339" s="93" t="s">
        <v>1384</v>
      </c>
    </row>
    <row r="340" spans="3:13">
      <c r="D340" s="93" t="s">
        <v>1387</v>
      </c>
      <c r="M340" s="93" t="s">
        <v>1386</v>
      </c>
    </row>
    <row r="341" spans="3:13">
      <c r="D341" s="93" t="s">
        <v>1282</v>
      </c>
      <c r="M341" s="93" t="s">
        <v>1377</v>
      </c>
    </row>
    <row r="342" spans="3:13">
      <c r="D342" s="93" t="s">
        <v>1283</v>
      </c>
      <c r="M342" s="93" t="s">
        <v>668</v>
      </c>
    </row>
    <row r="343" spans="3:13">
      <c r="D343" s="93" t="s">
        <v>1383</v>
      </c>
      <c r="M343" s="93" t="s">
        <v>1378</v>
      </c>
    </row>
    <row r="344" spans="3:13">
      <c r="C344" s="93" t="s">
        <v>967</v>
      </c>
    </row>
    <row r="345" spans="3:13">
      <c r="C345" s="93" t="s">
        <v>1285</v>
      </c>
    </row>
    <row r="346" spans="3:13">
      <c r="C346" s="93" t="s">
        <v>966</v>
      </c>
    </row>
    <row r="347" spans="3:13">
      <c r="D347" s="93" t="s">
        <v>290</v>
      </c>
    </row>
    <row r="348" spans="3:13">
      <c r="D348" s="93" t="s">
        <v>1268</v>
      </c>
    </row>
    <row r="349" spans="3:13">
      <c r="D349" s="93" t="s">
        <v>1269</v>
      </c>
    </row>
    <row r="350" spans="3:13">
      <c r="D350" s="93" t="s">
        <v>1270</v>
      </c>
    </row>
    <row r="351" spans="3:13">
      <c r="D351" s="93" t="s">
        <v>1271</v>
      </c>
    </row>
    <row r="352" spans="3:13">
      <c r="D352" s="93" t="s">
        <v>1272</v>
      </c>
    </row>
    <row r="353" spans="3:4">
      <c r="D353" s="93" t="s">
        <v>1273</v>
      </c>
    </row>
    <row r="354" spans="3:4">
      <c r="D354" s="93" t="s">
        <v>1274</v>
      </c>
    </row>
    <row r="355" spans="3:4">
      <c r="D355" s="93" t="s">
        <v>1275</v>
      </c>
    </row>
    <row r="356" spans="3:4">
      <c r="D356" s="93" t="s">
        <v>1276</v>
      </c>
    </row>
    <row r="357" spans="3:4">
      <c r="D357" s="93" t="s">
        <v>1277</v>
      </c>
    </row>
    <row r="358" spans="3:4">
      <c r="D358" s="93" t="s">
        <v>1278</v>
      </c>
    </row>
    <row r="359" spans="3:4">
      <c r="D359" s="93" t="s">
        <v>1279</v>
      </c>
    </row>
    <row r="360" spans="3:4">
      <c r="D360" s="93" t="s">
        <v>1280</v>
      </c>
    </row>
    <row r="361" spans="3:4">
      <c r="D361" s="93" t="s">
        <v>1281</v>
      </c>
    </row>
    <row r="362" spans="3:4">
      <c r="D362" s="93" t="s">
        <v>1282</v>
      </c>
    </row>
    <row r="363" spans="3:4">
      <c r="D363" s="93" t="s">
        <v>1283</v>
      </c>
    </row>
    <row r="364" spans="3:4">
      <c r="D364" s="93" t="s">
        <v>1284</v>
      </c>
    </row>
    <row r="365" spans="3:4">
      <c r="C365" s="93" t="s">
        <v>967</v>
      </c>
    </row>
    <row r="366" spans="3:4">
      <c r="D366" s="93" t="s">
        <v>840</v>
      </c>
    </row>
    <row r="367" spans="3:4">
      <c r="C367" s="93" t="s">
        <v>969</v>
      </c>
    </row>
    <row r="368" spans="3:4">
      <c r="D368" s="93" t="s">
        <v>1356</v>
      </c>
    </row>
    <row r="369" spans="3:4">
      <c r="C369" s="93" t="s">
        <v>1286</v>
      </c>
    </row>
    <row r="370" spans="3:4">
      <c r="C370" s="93" t="s">
        <v>966</v>
      </c>
    </row>
    <row r="371" spans="3:4">
      <c r="D371" s="93" t="s">
        <v>324</v>
      </c>
    </row>
    <row r="372" spans="3:4">
      <c r="D372" s="93" t="s">
        <v>1287</v>
      </c>
    </row>
    <row r="373" spans="3:4">
      <c r="D373" s="93" t="s">
        <v>1288</v>
      </c>
    </row>
    <row r="374" spans="3:4">
      <c r="D374" s="93" t="s">
        <v>1289</v>
      </c>
    </row>
    <row r="375" spans="3:4">
      <c r="D375" s="93" t="s">
        <v>1290</v>
      </c>
    </row>
    <row r="376" spans="3:4">
      <c r="D376" s="93" t="s">
        <v>1291</v>
      </c>
    </row>
    <row r="377" spans="3:4">
      <c r="D377" s="93" t="s">
        <v>1292</v>
      </c>
    </row>
    <row r="378" spans="3:4">
      <c r="D378" s="93" t="s">
        <v>1293</v>
      </c>
    </row>
    <row r="379" spans="3:4">
      <c r="D379" s="93" t="s">
        <v>1294</v>
      </c>
    </row>
    <row r="380" spans="3:4">
      <c r="D380" s="93" t="s">
        <v>1295</v>
      </c>
    </row>
    <row r="381" spans="3:4">
      <c r="D381" s="93" t="s">
        <v>1296</v>
      </c>
    </row>
    <row r="382" spans="3:4">
      <c r="D382" s="93" t="s">
        <v>1297</v>
      </c>
    </row>
    <row r="383" spans="3:4">
      <c r="D383" s="93" t="s">
        <v>1298</v>
      </c>
    </row>
    <row r="384" spans="3:4">
      <c r="D384" s="93" t="s">
        <v>1299</v>
      </c>
    </row>
    <row r="385" spans="3:4">
      <c r="D385" s="93" t="s">
        <v>1300</v>
      </c>
    </row>
    <row r="386" spans="3:4">
      <c r="D386" s="93" t="s">
        <v>1301</v>
      </c>
    </row>
    <row r="387" spans="3:4">
      <c r="D387" s="93" t="s">
        <v>1302</v>
      </c>
    </row>
    <row r="388" spans="3:4">
      <c r="D388" s="93" t="s">
        <v>1284</v>
      </c>
    </row>
    <row r="389" spans="3:4">
      <c r="C389" s="93" t="s">
        <v>967</v>
      </c>
    </row>
    <row r="390" spans="3:4">
      <c r="D390" s="93" t="s">
        <v>12</v>
      </c>
    </row>
    <row r="391" spans="3:4">
      <c r="C391" s="93" t="s">
        <v>969</v>
      </c>
    </row>
    <row r="392" spans="3:4">
      <c r="D392" s="93" t="s">
        <v>1355</v>
      </c>
    </row>
    <row r="393" spans="3:4">
      <c r="C393" s="93" t="s">
        <v>1286</v>
      </c>
    </row>
    <row r="394" spans="3:4">
      <c r="C394" s="93" t="s">
        <v>966</v>
      </c>
    </row>
    <row r="395" spans="3:4">
      <c r="D395" s="93" t="s">
        <v>358</v>
      </c>
    </row>
    <row r="396" spans="3:4">
      <c r="D396" s="93" t="s">
        <v>1303</v>
      </c>
    </row>
    <row r="397" spans="3:4">
      <c r="D397" s="93" t="s">
        <v>1304</v>
      </c>
    </row>
    <row r="398" spans="3:4">
      <c r="D398" s="93" t="s">
        <v>1305</v>
      </c>
    </row>
    <row r="399" spans="3:4">
      <c r="D399" s="93" t="s">
        <v>1306</v>
      </c>
    </row>
    <row r="400" spans="3:4">
      <c r="D400" s="93" t="s">
        <v>1307</v>
      </c>
    </row>
    <row r="401" spans="3:4">
      <c r="D401" s="93" t="s">
        <v>1308</v>
      </c>
    </row>
    <row r="402" spans="3:4">
      <c r="D402" s="93" t="s">
        <v>1309</v>
      </c>
    </row>
    <row r="403" spans="3:4">
      <c r="D403" s="93" t="s">
        <v>1310</v>
      </c>
    </row>
    <row r="404" spans="3:4">
      <c r="D404" s="93" t="s">
        <v>1311</v>
      </c>
    </row>
    <row r="405" spans="3:4">
      <c r="D405" s="93" t="s">
        <v>1312</v>
      </c>
    </row>
    <row r="406" spans="3:4">
      <c r="D406" s="93" t="s">
        <v>1313</v>
      </c>
    </row>
    <row r="407" spans="3:4">
      <c r="D407" s="93" t="s">
        <v>1314</v>
      </c>
    </row>
    <row r="408" spans="3:4">
      <c r="D408" s="93" t="s">
        <v>1315</v>
      </c>
    </row>
    <row r="409" spans="3:4">
      <c r="D409" s="93" t="s">
        <v>1316</v>
      </c>
    </row>
    <row r="410" spans="3:4">
      <c r="D410" s="93" t="s">
        <v>1317</v>
      </c>
    </row>
    <row r="411" spans="3:4">
      <c r="D411" s="93" t="s">
        <v>1318</v>
      </c>
    </row>
    <row r="412" spans="3:4">
      <c r="D412" s="93" t="s">
        <v>1284</v>
      </c>
    </row>
    <row r="413" spans="3:4">
      <c r="C413" s="93" t="s">
        <v>967</v>
      </c>
    </row>
    <row r="414" spans="3:4">
      <c r="D414" s="93" t="s">
        <v>12</v>
      </c>
    </row>
    <row r="415" spans="3:4">
      <c r="C415" s="93" t="s">
        <v>969</v>
      </c>
    </row>
    <row r="416" spans="3:4">
      <c r="D416" s="93" t="s">
        <v>1354</v>
      </c>
    </row>
    <row r="417" spans="3:4">
      <c r="C417" s="93" t="s">
        <v>1286</v>
      </c>
    </row>
    <row r="418" spans="3:4">
      <c r="C418" s="93" t="s">
        <v>966</v>
      </c>
    </row>
    <row r="419" spans="3:4">
      <c r="D419" s="93" t="s">
        <v>392</v>
      </c>
    </row>
    <row r="420" spans="3:4">
      <c r="D420" s="93" t="s">
        <v>1319</v>
      </c>
    </row>
    <row r="421" spans="3:4">
      <c r="D421" s="93" t="s">
        <v>1320</v>
      </c>
    </row>
    <row r="422" spans="3:4">
      <c r="D422" s="93" t="s">
        <v>1321</v>
      </c>
    </row>
    <row r="423" spans="3:4">
      <c r="D423" s="93" t="s">
        <v>1322</v>
      </c>
    </row>
    <row r="424" spans="3:4">
      <c r="D424" s="93" t="s">
        <v>1323</v>
      </c>
    </row>
    <row r="425" spans="3:4">
      <c r="D425" s="93" t="s">
        <v>1324</v>
      </c>
    </row>
    <row r="426" spans="3:4">
      <c r="D426" s="93" t="s">
        <v>1325</v>
      </c>
    </row>
    <row r="427" spans="3:4">
      <c r="D427" s="93" t="s">
        <v>1326</v>
      </c>
    </row>
    <row r="428" spans="3:4">
      <c r="D428" s="93" t="s">
        <v>1327</v>
      </c>
    </row>
    <row r="429" spans="3:4">
      <c r="D429" s="93" t="s">
        <v>1328</v>
      </c>
    </row>
    <row r="430" spans="3:4">
      <c r="D430" s="93" t="s">
        <v>1329</v>
      </c>
    </row>
    <row r="431" spans="3:4">
      <c r="D431" s="93" t="s">
        <v>1330</v>
      </c>
    </row>
    <row r="432" spans="3:4">
      <c r="D432" s="93" t="s">
        <v>1331</v>
      </c>
    </row>
    <row r="433" spans="3:4">
      <c r="D433" s="93" t="s">
        <v>1332</v>
      </c>
    </row>
    <row r="434" spans="3:4">
      <c r="D434" s="93" t="s">
        <v>1333</v>
      </c>
    </row>
    <row r="435" spans="3:4">
      <c r="D435" s="93" t="s">
        <v>1334</v>
      </c>
    </row>
    <row r="436" spans="3:4">
      <c r="D436" s="93" t="s">
        <v>1284</v>
      </c>
    </row>
    <row r="437" spans="3:4">
      <c r="C437" s="93" t="s">
        <v>967</v>
      </c>
    </row>
    <row r="438" spans="3:4">
      <c r="D438" s="93" t="s">
        <v>12</v>
      </c>
    </row>
    <row r="439" spans="3:4">
      <c r="C439" s="93" t="s">
        <v>969</v>
      </c>
    </row>
    <row r="440" spans="3:4">
      <c r="D440" s="93" t="s">
        <v>1353</v>
      </c>
    </row>
    <row r="441" spans="3:4">
      <c r="C441" s="93" t="s">
        <v>1286</v>
      </c>
    </row>
    <row r="442" spans="3:4">
      <c r="C442" s="93" t="s">
        <v>966</v>
      </c>
    </row>
    <row r="443" spans="3:4">
      <c r="D443" s="93" t="s">
        <v>426</v>
      </c>
    </row>
    <row r="444" spans="3:4">
      <c r="D444" s="93" t="s">
        <v>1335</v>
      </c>
    </row>
    <row r="445" spans="3:4">
      <c r="D445" s="93" t="s">
        <v>1336</v>
      </c>
    </row>
    <row r="446" spans="3:4">
      <c r="D446" s="93" t="s">
        <v>1337</v>
      </c>
    </row>
    <row r="447" spans="3:4">
      <c r="D447" s="93" t="s">
        <v>1338</v>
      </c>
    </row>
    <row r="448" spans="3:4">
      <c r="D448" s="93" t="s">
        <v>1339</v>
      </c>
    </row>
    <row r="449" spans="3:4">
      <c r="D449" s="93" t="s">
        <v>1340</v>
      </c>
    </row>
    <row r="450" spans="3:4">
      <c r="D450" s="93" t="s">
        <v>1341</v>
      </c>
    </row>
    <row r="451" spans="3:4">
      <c r="D451" s="93" t="s">
        <v>1342</v>
      </c>
    </row>
    <row r="452" spans="3:4">
      <c r="D452" s="93" t="s">
        <v>1343</v>
      </c>
    </row>
    <row r="453" spans="3:4">
      <c r="D453" s="93" t="s">
        <v>1344</v>
      </c>
    </row>
    <row r="454" spans="3:4">
      <c r="D454" s="93" t="s">
        <v>1345</v>
      </c>
    </row>
    <row r="455" spans="3:4">
      <c r="D455" s="93" t="s">
        <v>1346</v>
      </c>
    </row>
    <row r="456" spans="3:4">
      <c r="D456" s="93" t="s">
        <v>1347</v>
      </c>
    </row>
    <row r="457" spans="3:4">
      <c r="D457" s="93" t="s">
        <v>1348</v>
      </c>
    </row>
    <row r="458" spans="3:4">
      <c r="D458" s="93" t="s">
        <v>1349</v>
      </c>
    </row>
    <row r="459" spans="3:4">
      <c r="D459" s="93" t="s">
        <v>1350</v>
      </c>
    </row>
    <row r="460" spans="3:4">
      <c r="D460" s="93" t="s">
        <v>1284</v>
      </c>
    </row>
    <row r="461" spans="3:4">
      <c r="C461" s="93" t="s">
        <v>967</v>
      </c>
    </row>
    <row r="462" spans="3:4">
      <c r="D462" s="93" t="s">
        <v>12</v>
      </c>
    </row>
    <row r="463" spans="3:4">
      <c r="C463" s="93" t="s">
        <v>969</v>
      </c>
    </row>
    <row r="464" spans="3:4">
      <c r="D464" s="93" t="s">
        <v>1352</v>
      </c>
    </row>
    <row r="465" spans="3:4">
      <c r="C465" s="93" t="s">
        <v>1351</v>
      </c>
    </row>
    <row r="466" spans="3:4">
      <c r="C466" s="93" t="s">
        <v>974</v>
      </c>
    </row>
    <row r="467" spans="3:4">
      <c r="D467" s="93" t="s">
        <v>54</v>
      </c>
    </row>
  </sheetData>
  <mergeCells count="20">
    <mergeCell ref="Y2:AC2"/>
    <mergeCell ref="AD2:AG2"/>
    <mergeCell ref="AH2:AO2"/>
    <mergeCell ref="A1:D1"/>
    <mergeCell ref="E1:M1"/>
    <mergeCell ref="N1:S1"/>
    <mergeCell ref="T1:AB1"/>
    <mergeCell ref="AC1:AH1"/>
    <mergeCell ref="AI1:AX1"/>
    <mergeCell ref="A2:D2"/>
    <mergeCell ref="E2:K2"/>
    <mergeCell ref="L2:O2"/>
    <mergeCell ref="P2:T2"/>
    <mergeCell ref="U2:X2"/>
    <mergeCell ref="AP2:AX2"/>
    <mergeCell ref="AY2:BC2"/>
    <mergeCell ref="BD2:BF2"/>
    <mergeCell ref="BG2:BO2"/>
    <mergeCell ref="AY1:BD1"/>
    <mergeCell ref="BE1:BO1"/>
  </mergeCells>
  <phoneticPr fontId="3"/>
  <conditionalFormatting sqref="AW7">
    <cfRule type="duplicateValues" dxfId="32" priority="1"/>
  </conditionalFormatting>
  <conditionalFormatting sqref="AW8">
    <cfRule type="duplicateValues" dxfId="31" priority="2"/>
    <cfRule type="duplicateValues" dxfId="30" priority="3"/>
  </conditionalFormatting>
  <pageMargins left="0.19685039370078741" right="0.19685039370078741" top="0.78740157480314965" bottom="0.39370078740157483" header="0.59055118110236227" footer="0.19685039370078741"/>
  <pageSetup paperSize="9" scale="65" orientation="landscape" horizontalDpi="300" verticalDpi="300" r:id="rId1"/>
  <headerFooter differentFirst="1" alignWithMargins="0">
    <oddHeader>&amp;L&amp;"ＭＳ ゴシック,標準"&amp;12&amp;F&amp;R&amp;A</oddHeader>
    <oddFooter>&amp;C&amp;P/&amp;N</oddFooter>
    <firstHeader>&amp;L&amp;F&amp;R&amp;A</firstHeader>
  </headerFooter>
  <rowBreaks count="1" manualBreakCount="1">
    <brk id="271" max="6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D85A5-CBFA-48F5-A3E6-312BF0CD2B3D}">
  <sheetPr codeName="Sheet3"/>
  <dimension ref="A1"/>
  <sheetViews>
    <sheetView zoomScaleNormal="100" workbookViewId="0"/>
  </sheetViews>
  <sheetFormatPr defaultRowHeight="18"/>
  <sheetData/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4FBE6-5344-489C-83AD-1875A663FC4B}">
  <sheetPr codeName="Sheet166"/>
  <dimension ref="A1:AM206"/>
  <sheetViews>
    <sheetView zoomScaleNormal="100" workbookViewId="0">
      <selection sqref="A1:B1"/>
    </sheetView>
  </sheetViews>
  <sheetFormatPr defaultColWidth="8.09765625" defaultRowHeight="13.2" outlineLevelCol="1"/>
  <cols>
    <col min="1" max="1" width="4.59765625" style="52" customWidth="1"/>
    <col min="2" max="2" width="19.19921875" style="52" customWidth="1"/>
    <col min="3" max="3" width="20.19921875" style="52" customWidth="1"/>
    <col min="4" max="4" width="13.5" style="52" bestFit="1" customWidth="1"/>
    <col min="5" max="6" width="4" style="52" customWidth="1"/>
    <col min="7" max="11" width="4.19921875" style="54" customWidth="1"/>
    <col min="12" max="12" width="4.8984375" style="54" bestFit="1" customWidth="1"/>
    <col min="13" max="13" width="6.5" style="52" bestFit="1" customWidth="1"/>
    <col min="14" max="14" width="18.59765625" style="52" customWidth="1"/>
    <col min="15" max="15" width="10.5" style="52" customWidth="1"/>
    <col min="16" max="16" width="11.19921875" style="52" customWidth="1"/>
    <col min="17" max="22" width="8.19921875" style="9" hidden="1" customWidth="1" outlineLevel="1"/>
    <col min="23" max="23" width="12.19921875" style="9" customWidth="1" collapsed="1"/>
    <col min="24" max="24" width="11.5" style="9" customWidth="1"/>
    <col min="25" max="25" width="22.69921875" style="9" customWidth="1"/>
    <col min="26" max="39" width="8.19921875" style="9" customWidth="1"/>
    <col min="40" max="16384" width="8.09765625" style="52"/>
  </cols>
  <sheetData>
    <row r="1" spans="1:39" s="10" customFormat="1">
      <c r="A1" s="104" t="s">
        <v>0</v>
      </c>
      <c r="B1" s="104"/>
      <c r="C1" s="1" t="s">
        <v>502</v>
      </c>
      <c r="D1" s="2" t="s">
        <v>503</v>
      </c>
      <c r="E1" s="108" t="s">
        <v>504</v>
      </c>
      <c r="F1" s="110"/>
      <c r="G1" s="111" t="s">
        <v>505</v>
      </c>
      <c r="H1" s="111"/>
      <c r="I1" s="111"/>
      <c r="J1" s="166"/>
      <c r="K1" s="166"/>
      <c r="L1" s="166"/>
      <c r="M1" s="166"/>
      <c r="N1" s="166"/>
      <c r="O1" s="7" t="s">
        <v>4</v>
      </c>
      <c r="P1" s="7" t="s">
        <v>5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s="10" customFormat="1" ht="13.5" customHeight="1">
      <c r="A2" s="141" t="s">
        <v>506</v>
      </c>
      <c r="B2" s="142"/>
      <c r="C2" s="11" t="s">
        <v>507</v>
      </c>
      <c r="D2" s="56" t="s">
        <v>12</v>
      </c>
      <c r="E2" s="167">
        <v>334</v>
      </c>
      <c r="F2" s="168"/>
      <c r="G2" s="169"/>
      <c r="H2" s="170"/>
      <c r="I2" s="170"/>
      <c r="J2" s="170"/>
      <c r="K2" s="170"/>
      <c r="L2" s="170"/>
      <c r="M2" s="170"/>
      <c r="N2" s="171"/>
      <c r="O2" s="57" t="s">
        <v>508</v>
      </c>
      <c r="P2" s="20">
        <v>45323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s="10" customFormat="1" ht="13.5" customHeight="1">
      <c r="A3" s="104" t="s">
        <v>8</v>
      </c>
      <c r="B3" s="104"/>
      <c r="C3" s="105" t="s">
        <v>9</v>
      </c>
      <c r="D3" s="159"/>
      <c r="E3" s="160" t="s">
        <v>509</v>
      </c>
      <c r="F3" s="160"/>
      <c r="G3" s="160"/>
      <c r="H3" s="160"/>
      <c r="I3" s="160"/>
      <c r="J3" s="160"/>
      <c r="K3" s="160"/>
      <c r="L3" s="161" t="s">
        <v>510</v>
      </c>
      <c r="M3" s="162"/>
      <c r="N3" s="24"/>
      <c r="O3" s="7" t="s">
        <v>511</v>
      </c>
      <c r="P3" s="7" t="s">
        <v>512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</row>
    <row r="4" spans="1:39" s="10" customFormat="1" ht="13.5" customHeight="1">
      <c r="A4" s="112" t="s">
        <v>12</v>
      </c>
      <c r="B4" s="112"/>
      <c r="C4" s="163" t="s">
        <v>13</v>
      </c>
      <c r="D4" s="164"/>
      <c r="E4" s="165" t="s">
        <v>20</v>
      </c>
      <c r="F4" s="165"/>
      <c r="G4" s="165"/>
      <c r="H4" s="165"/>
      <c r="I4" s="165"/>
      <c r="J4" s="165"/>
      <c r="K4" s="165"/>
      <c r="L4" s="116">
        <v>540</v>
      </c>
      <c r="M4" s="118"/>
      <c r="N4" s="27"/>
      <c r="O4" s="57"/>
      <c r="P4" s="20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</row>
    <row r="5" spans="1:39" s="10" customFormat="1" ht="4.2" customHeight="1">
      <c r="A5" s="35"/>
      <c r="B5" s="35"/>
      <c r="C5" s="112"/>
      <c r="D5" s="112"/>
      <c r="E5" s="35"/>
      <c r="F5" s="35"/>
      <c r="G5" s="36"/>
      <c r="H5" s="36"/>
      <c r="I5" s="36"/>
      <c r="J5" s="36"/>
      <c r="K5" s="36"/>
      <c r="L5" s="36"/>
      <c r="M5" s="35"/>
      <c r="N5" s="35"/>
      <c r="O5" s="35"/>
      <c r="P5" s="35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</row>
    <row r="6" spans="1:39" s="10" customFormat="1" ht="12.75" customHeight="1">
      <c r="A6" s="7" t="s">
        <v>26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513</v>
      </c>
      <c r="H6" s="7" t="s">
        <v>514</v>
      </c>
      <c r="I6" s="7" t="s">
        <v>515</v>
      </c>
      <c r="J6" s="7" t="s">
        <v>516</v>
      </c>
      <c r="K6" s="7" t="s">
        <v>34</v>
      </c>
      <c r="L6" s="7" t="s">
        <v>35</v>
      </c>
      <c r="M6" s="28" t="s">
        <v>36</v>
      </c>
      <c r="N6" s="108" t="s">
        <v>37</v>
      </c>
      <c r="O6" s="139"/>
      <c r="P6" s="140"/>
      <c r="Q6" s="59" t="s">
        <v>833</v>
      </c>
      <c r="R6" s="59" t="s">
        <v>834</v>
      </c>
      <c r="S6" s="59" t="s">
        <v>28</v>
      </c>
      <c r="T6" s="59" t="s">
        <v>44</v>
      </c>
      <c r="U6" s="59" t="s">
        <v>45</v>
      </c>
      <c r="V6" s="59" t="s">
        <v>46</v>
      </c>
      <c r="W6" s="60" t="s">
        <v>835</v>
      </c>
      <c r="X6" s="61" t="s">
        <v>836</v>
      </c>
      <c r="Y6" s="61" t="s">
        <v>28</v>
      </c>
      <c r="Z6" s="61" t="s">
        <v>29</v>
      </c>
      <c r="AA6" s="61" t="s">
        <v>30</v>
      </c>
      <c r="AB6" s="61" t="s">
        <v>31</v>
      </c>
      <c r="AC6" s="61" t="s">
        <v>837</v>
      </c>
      <c r="AD6" s="9" t="s">
        <v>48</v>
      </c>
      <c r="AE6" s="9"/>
      <c r="AF6" s="9"/>
      <c r="AG6" s="9"/>
      <c r="AH6" s="9"/>
      <c r="AI6" s="9"/>
      <c r="AJ6" s="9"/>
      <c r="AK6" s="9"/>
      <c r="AL6" s="9"/>
      <c r="AM6" s="9"/>
    </row>
    <row r="7" spans="1:39" s="51" customFormat="1" ht="12.75" customHeight="1">
      <c r="A7" s="38">
        <f>ROW()-6</f>
        <v>1</v>
      </c>
      <c r="B7" s="39" t="s">
        <v>54</v>
      </c>
      <c r="C7" s="39" t="s">
        <v>55</v>
      </c>
      <c r="D7" s="49" t="s">
        <v>887</v>
      </c>
      <c r="E7" s="50">
        <v>11</v>
      </c>
      <c r="F7" s="50"/>
      <c r="G7" s="38" t="s">
        <v>517</v>
      </c>
      <c r="H7" s="38"/>
      <c r="I7" s="38">
        <v>2</v>
      </c>
      <c r="J7" s="38">
        <v>1</v>
      </c>
      <c r="K7" s="38"/>
      <c r="L7" s="38"/>
      <c r="M7" s="58"/>
      <c r="N7" s="158" t="s">
        <v>517</v>
      </c>
      <c r="O7" s="136"/>
      <c r="P7" s="137"/>
      <c r="Q7" s="62"/>
      <c r="R7" s="63"/>
      <c r="S7" s="63"/>
      <c r="T7" s="40"/>
      <c r="U7" s="41"/>
      <c r="V7" s="41"/>
      <c r="W7" s="62" t="s">
        <v>841</v>
      </c>
      <c r="X7" s="63" t="s">
        <v>54</v>
      </c>
      <c r="Y7" s="63" t="s">
        <v>55</v>
      </c>
      <c r="Z7" s="40" t="s">
        <v>56</v>
      </c>
      <c r="AA7" s="41">
        <v>11</v>
      </c>
      <c r="AB7" s="41"/>
      <c r="AC7" s="41"/>
      <c r="AD7" s="9">
        <f>COUNTIF($Y$7:$Y$199, Y7)</f>
        <v>1</v>
      </c>
      <c r="AE7" s="9"/>
      <c r="AF7" s="9"/>
      <c r="AG7" s="9"/>
      <c r="AH7" s="9"/>
      <c r="AI7" s="9"/>
      <c r="AJ7" s="9"/>
      <c r="AK7" s="9"/>
      <c r="AL7" s="9"/>
      <c r="AM7" s="9"/>
    </row>
    <row r="8" spans="1:39" s="51" customFormat="1" ht="12.75" customHeight="1">
      <c r="A8" s="38">
        <f t="shared" ref="A8:A71" si="0">ROW()-6</f>
        <v>2</v>
      </c>
      <c r="B8" s="39" t="s">
        <v>518</v>
      </c>
      <c r="C8" s="39" t="s">
        <v>519</v>
      </c>
      <c r="D8" s="49"/>
      <c r="E8" s="50"/>
      <c r="F8" s="50"/>
      <c r="G8" s="38" t="s">
        <v>520</v>
      </c>
      <c r="H8" s="38"/>
      <c r="I8" s="38">
        <v>2</v>
      </c>
      <c r="J8" s="38"/>
      <c r="K8" s="38"/>
      <c r="L8" s="38"/>
      <c r="M8" s="58"/>
      <c r="N8" s="158" t="s">
        <v>517</v>
      </c>
      <c r="O8" s="136"/>
      <c r="P8" s="137"/>
      <c r="Q8" s="62"/>
      <c r="R8" s="63"/>
      <c r="S8" s="63"/>
      <c r="T8" s="40"/>
      <c r="U8" s="41"/>
      <c r="V8" s="41"/>
      <c r="W8" s="62"/>
      <c r="X8" s="64"/>
      <c r="Y8" s="63"/>
      <c r="Z8" s="63"/>
      <c r="AA8" s="41"/>
      <c r="AB8" s="41"/>
      <c r="AC8" s="41"/>
      <c r="AD8" s="9">
        <f t="shared" ref="AD8:AD71" si="1">COUNTIF($Y$7:$Y$199, Y8)</f>
        <v>0</v>
      </c>
      <c r="AE8" s="9"/>
      <c r="AF8" s="9"/>
      <c r="AG8" s="9"/>
      <c r="AH8" s="9"/>
      <c r="AI8" s="9"/>
      <c r="AJ8" s="9"/>
      <c r="AK8" s="9"/>
      <c r="AL8" s="9"/>
      <c r="AM8" s="9"/>
    </row>
    <row r="9" spans="1:39" s="51" customFormat="1" ht="12.75" customHeight="1">
      <c r="A9" s="38">
        <f t="shared" si="0"/>
        <v>3</v>
      </c>
      <c r="B9" s="39" t="s">
        <v>57</v>
      </c>
      <c r="C9" s="39" t="s">
        <v>58</v>
      </c>
      <c r="D9" s="49" t="s">
        <v>887</v>
      </c>
      <c r="E9" s="50">
        <v>1</v>
      </c>
      <c r="F9" s="50"/>
      <c r="G9" s="38" t="s">
        <v>517</v>
      </c>
      <c r="H9" s="38"/>
      <c r="I9" s="38">
        <v>3</v>
      </c>
      <c r="J9" s="38"/>
      <c r="K9" s="38"/>
      <c r="L9" s="38"/>
      <c r="M9" s="58"/>
      <c r="N9" s="158" t="s">
        <v>517</v>
      </c>
      <c r="O9" s="136"/>
      <c r="P9" s="137"/>
      <c r="Q9" s="62"/>
      <c r="R9" s="63"/>
      <c r="S9" s="63"/>
      <c r="T9" s="40"/>
      <c r="U9" s="41"/>
      <c r="V9" s="41"/>
      <c r="W9" s="62" t="s">
        <v>841</v>
      </c>
      <c r="X9" s="40" t="s">
        <v>57</v>
      </c>
      <c r="Y9" s="63" t="s">
        <v>58</v>
      </c>
      <c r="Z9" s="40" t="s">
        <v>56</v>
      </c>
      <c r="AA9" s="41">
        <v>1</v>
      </c>
      <c r="AB9" s="41"/>
      <c r="AC9" s="41"/>
      <c r="AD9" s="9">
        <f t="shared" si="1"/>
        <v>1</v>
      </c>
      <c r="AE9" s="9"/>
      <c r="AF9" s="9"/>
      <c r="AG9" s="9"/>
      <c r="AH9" s="9"/>
      <c r="AI9" s="9"/>
      <c r="AJ9" s="9"/>
      <c r="AK9" s="9"/>
      <c r="AL9" s="9"/>
      <c r="AM9" s="9"/>
    </row>
    <row r="10" spans="1:39" s="51" customFormat="1" ht="12.75" customHeight="1">
      <c r="A10" s="38">
        <f t="shared" si="0"/>
        <v>4</v>
      </c>
      <c r="B10" s="39" t="s">
        <v>59</v>
      </c>
      <c r="C10" s="39" t="s">
        <v>60</v>
      </c>
      <c r="D10" s="49" t="s">
        <v>887</v>
      </c>
      <c r="E10" s="50">
        <v>1</v>
      </c>
      <c r="F10" s="50"/>
      <c r="G10" s="38" t="s">
        <v>517</v>
      </c>
      <c r="H10" s="38"/>
      <c r="I10" s="38">
        <v>3</v>
      </c>
      <c r="J10" s="38"/>
      <c r="K10" s="38"/>
      <c r="L10" s="38"/>
      <c r="M10" s="58"/>
      <c r="N10" s="158" t="s">
        <v>517</v>
      </c>
      <c r="O10" s="136"/>
      <c r="P10" s="137"/>
      <c r="Q10" s="62"/>
      <c r="R10" s="39"/>
      <c r="S10" s="39"/>
      <c r="T10" s="49"/>
      <c r="U10" s="50"/>
      <c r="V10" s="50"/>
      <c r="W10" s="62" t="s">
        <v>841</v>
      </c>
      <c r="X10" s="65" t="s">
        <v>59</v>
      </c>
      <c r="Y10" s="66" t="s">
        <v>60</v>
      </c>
      <c r="Z10" s="40" t="s">
        <v>56</v>
      </c>
      <c r="AA10" s="41">
        <v>1</v>
      </c>
      <c r="AB10" s="41"/>
      <c r="AC10" s="41"/>
      <c r="AD10" s="9">
        <f t="shared" si="1"/>
        <v>1</v>
      </c>
      <c r="AE10" s="9"/>
      <c r="AF10" s="9"/>
      <c r="AG10" s="9"/>
      <c r="AH10" s="9"/>
      <c r="AI10" s="9"/>
      <c r="AJ10" s="9"/>
      <c r="AK10" s="9"/>
      <c r="AL10" s="9"/>
      <c r="AM10" s="9"/>
    </row>
    <row r="11" spans="1:39" s="51" customFormat="1" ht="12.75" customHeight="1">
      <c r="A11" s="38">
        <f t="shared" si="0"/>
        <v>5</v>
      </c>
      <c r="B11" s="39" t="s">
        <v>61</v>
      </c>
      <c r="C11" s="39" t="s">
        <v>62</v>
      </c>
      <c r="D11" s="49" t="s">
        <v>887</v>
      </c>
      <c r="E11" s="50">
        <v>1</v>
      </c>
      <c r="F11" s="50"/>
      <c r="G11" s="38" t="s">
        <v>517</v>
      </c>
      <c r="H11" s="38"/>
      <c r="I11" s="38">
        <v>3</v>
      </c>
      <c r="J11" s="38"/>
      <c r="K11" s="38"/>
      <c r="L11" s="38"/>
      <c r="M11" s="58"/>
      <c r="N11" s="158" t="s">
        <v>517</v>
      </c>
      <c r="O11" s="136"/>
      <c r="P11" s="137"/>
      <c r="Q11" s="62"/>
      <c r="R11" s="67"/>
      <c r="S11" s="63"/>
      <c r="T11" s="40"/>
      <c r="U11" s="41"/>
      <c r="V11" s="41"/>
      <c r="W11" s="62" t="s">
        <v>841</v>
      </c>
      <c r="X11" s="40" t="s">
        <v>61</v>
      </c>
      <c r="Y11" s="63" t="s">
        <v>62</v>
      </c>
      <c r="Z11" s="40" t="s">
        <v>56</v>
      </c>
      <c r="AA11" s="41">
        <v>1</v>
      </c>
      <c r="AB11" s="41"/>
      <c r="AC11" s="41"/>
      <c r="AD11" s="9">
        <f t="shared" si="1"/>
        <v>1</v>
      </c>
      <c r="AE11" s="9"/>
      <c r="AF11" s="9"/>
      <c r="AG11" s="9"/>
      <c r="AH11" s="9"/>
      <c r="AI11" s="9"/>
      <c r="AJ11" s="9"/>
      <c r="AK11" s="9"/>
      <c r="AL11" s="9"/>
      <c r="AM11" s="9"/>
    </row>
    <row r="12" spans="1:39" s="51" customFormat="1" ht="12.75" customHeight="1">
      <c r="A12" s="38">
        <f t="shared" si="0"/>
        <v>6</v>
      </c>
      <c r="B12" s="39" t="s">
        <v>63</v>
      </c>
      <c r="C12" s="39" t="s">
        <v>64</v>
      </c>
      <c r="D12" s="49" t="s">
        <v>887</v>
      </c>
      <c r="E12" s="50">
        <v>1</v>
      </c>
      <c r="F12" s="50"/>
      <c r="G12" s="38" t="s">
        <v>517</v>
      </c>
      <c r="H12" s="38"/>
      <c r="I12" s="38">
        <v>3</v>
      </c>
      <c r="J12" s="38"/>
      <c r="K12" s="38"/>
      <c r="L12" s="38"/>
      <c r="M12" s="58"/>
      <c r="N12" s="158" t="s">
        <v>517</v>
      </c>
      <c r="O12" s="136"/>
      <c r="P12" s="137"/>
      <c r="Q12" s="62"/>
      <c r="R12" s="66"/>
      <c r="S12" s="63"/>
      <c r="T12" s="40"/>
      <c r="U12" s="41"/>
      <c r="V12" s="41"/>
      <c r="W12" s="62" t="s">
        <v>841</v>
      </c>
      <c r="X12" s="65" t="s">
        <v>63</v>
      </c>
      <c r="Y12" s="66" t="s">
        <v>64</v>
      </c>
      <c r="Z12" s="40" t="s">
        <v>56</v>
      </c>
      <c r="AA12" s="41">
        <v>1</v>
      </c>
      <c r="AB12" s="41"/>
      <c r="AC12" s="41"/>
      <c r="AD12" s="9">
        <f t="shared" si="1"/>
        <v>1</v>
      </c>
      <c r="AE12" s="9"/>
      <c r="AF12" s="9"/>
      <c r="AG12" s="9"/>
      <c r="AH12" s="9"/>
      <c r="AI12" s="9"/>
      <c r="AJ12" s="9"/>
      <c r="AK12" s="9"/>
      <c r="AL12" s="9"/>
      <c r="AM12" s="9"/>
    </row>
    <row r="13" spans="1:39" s="51" customFormat="1" ht="12.75" customHeight="1">
      <c r="A13" s="38">
        <f t="shared" si="0"/>
        <v>7</v>
      </c>
      <c r="B13" s="39" t="s">
        <v>65</v>
      </c>
      <c r="C13" s="39" t="s">
        <v>66</v>
      </c>
      <c r="D13" s="49" t="s">
        <v>887</v>
      </c>
      <c r="E13" s="50">
        <v>2</v>
      </c>
      <c r="F13" s="50"/>
      <c r="G13" s="38" t="s">
        <v>517</v>
      </c>
      <c r="H13" s="38"/>
      <c r="I13" s="38">
        <v>3</v>
      </c>
      <c r="J13" s="38"/>
      <c r="K13" s="38"/>
      <c r="L13" s="38"/>
      <c r="M13" s="58"/>
      <c r="N13" s="158" t="s">
        <v>517</v>
      </c>
      <c r="O13" s="136"/>
      <c r="P13" s="137"/>
      <c r="Q13" s="62"/>
      <c r="R13" s="66"/>
      <c r="S13" s="63"/>
      <c r="T13" s="40"/>
      <c r="U13" s="41"/>
      <c r="V13" s="41"/>
      <c r="W13" s="62" t="s">
        <v>841</v>
      </c>
      <c r="X13" s="65" t="s">
        <v>65</v>
      </c>
      <c r="Y13" s="66" t="s">
        <v>66</v>
      </c>
      <c r="Z13" s="40" t="s">
        <v>56</v>
      </c>
      <c r="AA13" s="41">
        <v>2</v>
      </c>
      <c r="AB13" s="41"/>
      <c r="AC13" s="41"/>
      <c r="AD13" s="9">
        <f t="shared" si="1"/>
        <v>1</v>
      </c>
      <c r="AE13" s="9"/>
      <c r="AF13" s="9"/>
      <c r="AG13" s="9"/>
      <c r="AH13" s="9"/>
      <c r="AI13" s="9"/>
      <c r="AJ13" s="9"/>
      <c r="AK13" s="9"/>
      <c r="AL13" s="9"/>
      <c r="AM13" s="9"/>
    </row>
    <row r="14" spans="1:39" s="51" customFormat="1" ht="12.75" customHeight="1">
      <c r="A14" s="38">
        <f t="shared" si="0"/>
        <v>8</v>
      </c>
      <c r="B14" s="39" t="s">
        <v>521</v>
      </c>
      <c r="C14" s="39" t="s">
        <v>522</v>
      </c>
      <c r="D14" s="49"/>
      <c r="E14" s="50"/>
      <c r="F14" s="50"/>
      <c r="G14" s="38" t="s">
        <v>520</v>
      </c>
      <c r="H14" s="38"/>
      <c r="I14" s="38">
        <v>2</v>
      </c>
      <c r="J14" s="38"/>
      <c r="K14" s="38"/>
      <c r="L14" s="38"/>
      <c r="M14" s="58"/>
      <c r="N14" s="158" t="s">
        <v>517</v>
      </c>
      <c r="O14" s="136"/>
      <c r="P14" s="137"/>
      <c r="Q14" s="62"/>
      <c r="R14" s="66"/>
      <c r="S14" s="63"/>
      <c r="T14" s="40"/>
      <c r="U14" s="41"/>
      <c r="V14" s="41"/>
      <c r="W14" s="62"/>
      <c r="X14" s="65"/>
      <c r="Y14" s="66"/>
      <c r="Z14" s="40"/>
      <c r="AA14" s="41"/>
      <c r="AB14" s="41"/>
      <c r="AC14" s="41"/>
      <c r="AD14" s="9">
        <f t="shared" si="1"/>
        <v>0</v>
      </c>
      <c r="AE14" s="9"/>
      <c r="AF14" s="9"/>
      <c r="AG14" s="9"/>
      <c r="AH14" s="9"/>
      <c r="AI14" s="9"/>
      <c r="AJ14" s="9"/>
      <c r="AK14" s="9"/>
      <c r="AL14" s="9"/>
      <c r="AM14" s="9"/>
    </row>
    <row r="15" spans="1:39" s="51" customFormat="1" ht="12.75" customHeight="1">
      <c r="A15" s="38">
        <f t="shared" si="0"/>
        <v>9</v>
      </c>
      <c r="B15" s="39" t="s">
        <v>73</v>
      </c>
      <c r="C15" s="39" t="s">
        <v>523</v>
      </c>
      <c r="D15" s="49" t="s">
        <v>888</v>
      </c>
      <c r="E15" s="50">
        <v>3</v>
      </c>
      <c r="F15" s="50"/>
      <c r="G15" s="38" t="s">
        <v>517</v>
      </c>
      <c r="H15" s="38"/>
      <c r="I15" s="38">
        <v>3</v>
      </c>
      <c r="J15" s="38"/>
      <c r="K15" s="38"/>
      <c r="L15" s="38"/>
      <c r="M15" s="58"/>
      <c r="N15" s="158" t="s">
        <v>517</v>
      </c>
      <c r="O15" s="136"/>
      <c r="P15" s="137"/>
      <c r="Q15" s="62"/>
      <c r="R15" s="66"/>
      <c r="S15" s="63"/>
      <c r="T15" s="40"/>
      <c r="U15" s="41"/>
      <c r="V15" s="41"/>
      <c r="W15" s="62" t="s">
        <v>841</v>
      </c>
      <c r="X15" s="65" t="s">
        <v>73</v>
      </c>
      <c r="Y15" s="66" t="s">
        <v>74</v>
      </c>
      <c r="Z15" s="40" t="s">
        <v>56</v>
      </c>
      <c r="AA15" s="41">
        <v>5</v>
      </c>
      <c r="AB15" s="41"/>
      <c r="AC15" s="41"/>
      <c r="AD15" s="9">
        <f t="shared" si="1"/>
        <v>1</v>
      </c>
      <c r="AE15" s="9"/>
      <c r="AF15" s="9"/>
      <c r="AG15" s="9"/>
      <c r="AH15" s="9"/>
      <c r="AI15" s="9"/>
      <c r="AJ15" s="9"/>
      <c r="AK15" s="9"/>
      <c r="AL15" s="9"/>
      <c r="AM15" s="9"/>
    </row>
    <row r="16" spans="1:39" s="51" customFormat="1" ht="12.75" customHeight="1">
      <c r="A16" s="38">
        <f t="shared" si="0"/>
        <v>10</v>
      </c>
      <c r="B16" s="39" t="s">
        <v>75</v>
      </c>
      <c r="C16" s="39" t="s">
        <v>524</v>
      </c>
      <c r="D16" s="49" t="s">
        <v>888</v>
      </c>
      <c r="E16" s="50">
        <v>4</v>
      </c>
      <c r="F16" s="50"/>
      <c r="G16" s="38" t="s">
        <v>517</v>
      </c>
      <c r="H16" s="38"/>
      <c r="I16" s="38">
        <v>3</v>
      </c>
      <c r="J16" s="38"/>
      <c r="K16" s="38"/>
      <c r="L16" s="38"/>
      <c r="M16" s="58"/>
      <c r="N16" s="158" t="s">
        <v>517</v>
      </c>
      <c r="O16" s="136"/>
      <c r="P16" s="137"/>
      <c r="Q16" s="62"/>
      <c r="R16" s="66"/>
      <c r="S16" s="63"/>
      <c r="T16" s="40"/>
      <c r="U16" s="41"/>
      <c r="V16" s="41"/>
      <c r="W16" s="62" t="s">
        <v>841</v>
      </c>
      <c r="X16" s="65" t="s">
        <v>75</v>
      </c>
      <c r="Y16" s="66" t="s">
        <v>76</v>
      </c>
      <c r="Z16" s="40" t="s">
        <v>56</v>
      </c>
      <c r="AA16" s="41">
        <v>7</v>
      </c>
      <c r="AB16" s="41"/>
      <c r="AC16" s="41"/>
      <c r="AD16" s="9">
        <f t="shared" si="1"/>
        <v>1</v>
      </c>
      <c r="AE16" s="9"/>
      <c r="AF16" s="9"/>
      <c r="AG16" s="9"/>
      <c r="AH16" s="9"/>
      <c r="AI16" s="9"/>
      <c r="AJ16" s="9"/>
      <c r="AK16" s="9"/>
      <c r="AL16" s="9"/>
      <c r="AM16" s="9"/>
    </row>
    <row r="17" spans="1:39" s="51" customFormat="1" ht="12.75" customHeight="1">
      <c r="A17" s="38">
        <f t="shared" si="0"/>
        <v>11</v>
      </c>
      <c r="B17" s="39" t="s">
        <v>525</v>
      </c>
      <c r="C17" s="39" t="s">
        <v>526</v>
      </c>
      <c r="D17" s="49"/>
      <c r="E17" s="50"/>
      <c r="F17" s="50"/>
      <c r="G17" s="38" t="s">
        <v>520</v>
      </c>
      <c r="H17" s="38"/>
      <c r="I17" s="38">
        <v>2</v>
      </c>
      <c r="J17" s="38"/>
      <c r="K17" s="38"/>
      <c r="L17" s="38"/>
      <c r="M17" s="58"/>
      <c r="N17" s="158" t="s">
        <v>517</v>
      </c>
      <c r="O17" s="136"/>
      <c r="P17" s="137"/>
      <c r="Q17" s="62"/>
      <c r="R17" s="66"/>
      <c r="S17" s="63"/>
      <c r="T17" s="40"/>
      <c r="U17" s="41"/>
      <c r="V17" s="41"/>
      <c r="W17" s="62"/>
      <c r="X17" s="65"/>
      <c r="Y17" s="66"/>
      <c r="Z17" s="40"/>
      <c r="AA17" s="41"/>
      <c r="AB17" s="41"/>
      <c r="AC17" s="41"/>
      <c r="AD17" s="9">
        <f t="shared" si="1"/>
        <v>0</v>
      </c>
      <c r="AE17" s="9"/>
      <c r="AF17" s="9"/>
      <c r="AG17" s="9"/>
      <c r="AH17" s="9"/>
      <c r="AI17" s="9"/>
      <c r="AJ17" s="9"/>
      <c r="AK17" s="9"/>
      <c r="AL17" s="9"/>
      <c r="AM17" s="9"/>
    </row>
    <row r="18" spans="1:39" s="51" customFormat="1" ht="12.75" customHeight="1">
      <c r="A18" s="38">
        <f t="shared" si="0"/>
        <v>12</v>
      </c>
      <c r="B18" s="39" t="s">
        <v>77</v>
      </c>
      <c r="C18" s="39" t="s">
        <v>527</v>
      </c>
      <c r="D18" s="49" t="s">
        <v>888</v>
      </c>
      <c r="E18" s="50">
        <v>3</v>
      </c>
      <c r="F18" s="50"/>
      <c r="G18" s="38" t="s">
        <v>517</v>
      </c>
      <c r="H18" s="38"/>
      <c r="I18" s="38">
        <v>3</v>
      </c>
      <c r="J18" s="38"/>
      <c r="K18" s="38"/>
      <c r="L18" s="38"/>
      <c r="M18" s="58"/>
      <c r="N18" s="158" t="s">
        <v>517</v>
      </c>
      <c r="O18" s="136"/>
      <c r="P18" s="137"/>
      <c r="Q18" s="62"/>
      <c r="R18" s="66"/>
      <c r="S18" s="63"/>
      <c r="T18" s="40"/>
      <c r="U18" s="41"/>
      <c r="V18" s="41"/>
      <c r="W18" s="62" t="s">
        <v>841</v>
      </c>
      <c r="X18" s="65" t="s">
        <v>77</v>
      </c>
      <c r="Y18" s="66" t="s">
        <v>78</v>
      </c>
      <c r="Z18" s="40" t="s">
        <v>56</v>
      </c>
      <c r="AA18" s="41">
        <v>5</v>
      </c>
      <c r="AB18" s="41"/>
      <c r="AC18" s="41"/>
      <c r="AD18" s="9">
        <f t="shared" si="1"/>
        <v>1</v>
      </c>
      <c r="AE18" s="9"/>
      <c r="AF18" s="9"/>
      <c r="AG18" s="9"/>
      <c r="AH18" s="9"/>
      <c r="AI18" s="9"/>
      <c r="AJ18" s="9"/>
      <c r="AK18" s="9"/>
      <c r="AL18" s="9"/>
      <c r="AM18" s="9"/>
    </row>
    <row r="19" spans="1:39" s="51" customFormat="1" ht="12.75" customHeight="1">
      <c r="A19" s="38">
        <f t="shared" si="0"/>
        <v>13</v>
      </c>
      <c r="B19" s="39" t="s">
        <v>81</v>
      </c>
      <c r="C19" s="39" t="s">
        <v>528</v>
      </c>
      <c r="D19" s="49" t="s">
        <v>886</v>
      </c>
      <c r="E19" s="50">
        <v>14</v>
      </c>
      <c r="F19" s="50"/>
      <c r="G19" s="38" t="s">
        <v>517</v>
      </c>
      <c r="H19" s="38"/>
      <c r="I19" s="38">
        <v>3</v>
      </c>
      <c r="J19" s="38"/>
      <c r="K19" s="38"/>
      <c r="L19" s="38"/>
      <c r="M19" s="58"/>
      <c r="N19" s="158" t="s">
        <v>517</v>
      </c>
      <c r="O19" s="136"/>
      <c r="P19" s="137"/>
      <c r="Q19" s="62"/>
      <c r="R19" s="66"/>
      <c r="S19" s="63"/>
      <c r="T19" s="40"/>
      <c r="U19" s="41"/>
      <c r="V19" s="41"/>
      <c r="W19" s="62" t="s">
        <v>841</v>
      </c>
      <c r="X19" s="65" t="s">
        <v>81</v>
      </c>
      <c r="Y19" s="66" t="s">
        <v>82</v>
      </c>
      <c r="Z19" s="40" t="s">
        <v>56</v>
      </c>
      <c r="AA19" s="41">
        <v>14</v>
      </c>
      <c r="AB19" s="41"/>
      <c r="AC19" s="41"/>
      <c r="AD19" s="9">
        <f t="shared" si="1"/>
        <v>1</v>
      </c>
      <c r="AE19" s="9"/>
      <c r="AF19" s="9"/>
      <c r="AG19" s="9"/>
      <c r="AH19" s="9"/>
      <c r="AI19" s="9"/>
      <c r="AJ19" s="9"/>
      <c r="AK19" s="9"/>
      <c r="AL19" s="9"/>
      <c r="AM19" s="9"/>
    </row>
    <row r="20" spans="1:39" s="51" customFormat="1" ht="12.75" customHeight="1">
      <c r="A20" s="38">
        <f t="shared" si="0"/>
        <v>14</v>
      </c>
      <c r="B20" s="39" t="s">
        <v>84</v>
      </c>
      <c r="C20" s="39" t="s">
        <v>529</v>
      </c>
      <c r="D20" s="49" t="s">
        <v>886</v>
      </c>
      <c r="E20" s="50">
        <v>10</v>
      </c>
      <c r="F20" s="50"/>
      <c r="G20" s="38" t="s">
        <v>517</v>
      </c>
      <c r="H20" s="38"/>
      <c r="I20" s="38">
        <v>3</v>
      </c>
      <c r="J20" s="38"/>
      <c r="K20" s="38"/>
      <c r="L20" s="38"/>
      <c r="M20" s="58"/>
      <c r="N20" s="158" t="s">
        <v>517</v>
      </c>
      <c r="O20" s="136"/>
      <c r="P20" s="137"/>
      <c r="Q20" s="62"/>
      <c r="R20" s="66"/>
      <c r="S20" s="63"/>
      <c r="T20" s="40"/>
      <c r="U20" s="41"/>
      <c r="V20" s="41"/>
      <c r="W20" s="62" t="s">
        <v>841</v>
      </c>
      <c r="X20" s="65" t="s">
        <v>84</v>
      </c>
      <c r="Y20" s="66" t="s">
        <v>85</v>
      </c>
      <c r="Z20" s="40" t="s">
        <v>56</v>
      </c>
      <c r="AA20" s="41">
        <v>11</v>
      </c>
      <c r="AB20" s="41"/>
      <c r="AC20" s="41"/>
      <c r="AD20" s="9">
        <f t="shared" si="1"/>
        <v>1</v>
      </c>
      <c r="AE20" s="9"/>
      <c r="AF20" s="9"/>
      <c r="AG20" s="9"/>
      <c r="AH20" s="9"/>
      <c r="AI20" s="9"/>
      <c r="AJ20" s="9"/>
      <c r="AK20" s="9"/>
      <c r="AL20" s="9"/>
      <c r="AM20" s="9"/>
    </row>
    <row r="21" spans="1:39" s="51" customFormat="1" ht="12.75" customHeight="1">
      <c r="A21" s="38">
        <f t="shared" si="0"/>
        <v>15</v>
      </c>
      <c r="B21" s="39" t="s">
        <v>86</v>
      </c>
      <c r="C21" s="39" t="s">
        <v>87</v>
      </c>
      <c r="D21" s="49" t="s">
        <v>888</v>
      </c>
      <c r="E21" s="50">
        <v>3</v>
      </c>
      <c r="F21" s="50"/>
      <c r="G21" s="38" t="s">
        <v>517</v>
      </c>
      <c r="H21" s="38"/>
      <c r="I21" s="38">
        <v>2</v>
      </c>
      <c r="J21" s="38"/>
      <c r="K21" s="38"/>
      <c r="L21" s="38"/>
      <c r="M21" s="58"/>
      <c r="N21" s="158" t="s">
        <v>517</v>
      </c>
      <c r="O21" s="136"/>
      <c r="P21" s="137"/>
      <c r="Q21" s="62"/>
      <c r="R21" s="66"/>
      <c r="S21" s="63"/>
      <c r="T21" s="40"/>
      <c r="U21" s="41"/>
      <c r="V21" s="41"/>
      <c r="W21" s="62" t="s">
        <v>841</v>
      </c>
      <c r="X21" s="65" t="s">
        <v>86</v>
      </c>
      <c r="Y21" s="66" t="s">
        <v>87</v>
      </c>
      <c r="Z21" s="40" t="s">
        <v>88</v>
      </c>
      <c r="AA21" s="41">
        <v>5</v>
      </c>
      <c r="AB21" s="41">
        <v>0</v>
      </c>
      <c r="AC21" s="41"/>
      <c r="AD21" s="9">
        <f t="shared" si="1"/>
        <v>1</v>
      </c>
      <c r="AE21" s="9"/>
      <c r="AF21" s="9"/>
      <c r="AG21" s="9"/>
      <c r="AH21" s="9"/>
      <c r="AI21" s="9"/>
      <c r="AJ21" s="9"/>
      <c r="AK21" s="9"/>
      <c r="AL21" s="9"/>
      <c r="AM21" s="9"/>
    </row>
    <row r="22" spans="1:39" s="51" customFormat="1" ht="12.75" customHeight="1">
      <c r="A22" s="38">
        <f t="shared" si="0"/>
        <v>16</v>
      </c>
      <c r="B22" s="39" t="s">
        <v>89</v>
      </c>
      <c r="C22" s="39" t="s">
        <v>90</v>
      </c>
      <c r="D22" s="49" t="s">
        <v>888</v>
      </c>
      <c r="E22" s="50">
        <v>3</v>
      </c>
      <c r="F22" s="50"/>
      <c r="G22" s="38" t="s">
        <v>517</v>
      </c>
      <c r="H22" s="38"/>
      <c r="I22" s="38">
        <v>2</v>
      </c>
      <c r="J22" s="38"/>
      <c r="K22" s="38"/>
      <c r="L22" s="38"/>
      <c r="M22" s="58"/>
      <c r="N22" s="158" t="s">
        <v>517</v>
      </c>
      <c r="O22" s="136"/>
      <c r="P22" s="137"/>
      <c r="Q22" s="62"/>
      <c r="R22" s="66"/>
      <c r="S22" s="63"/>
      <c r="T22" s="40"/>
      <c r="U22" s="41"/>
      <c r="V22" s="41"/>
      <c r="W22" s="62" t="s">
        <v>841</v>
      </c>
      <c r="X22" s="65" t="s">
        <v>89</v>
      </c>
      <c r="Y22" s="66" t="s">
        <v>90</v>
      </c>
      <c r="Z22" s="40" t="s">
        <v>88</v>
      </c>
      <c r="AA22" s="41">
        <v>5</v>
      </c>
      <c r="AB22" s="41">
        <v>0</v>
      </c>
      <c r="AC22" s="41"/>
      <c r="AD22" s="9">
        <f t="shared" si="1"/>
        <v>1</v>
      </c>
      <c r="AE22" s="9"/>
      <c r="AF22" s="9"/>
      <c r="AG22" s="9"/>
      <c r="AH22" s="9"/>
      <c r="AI22" s="9"/>
      <c r="AJ22" s="9"/>
      <c r="AK22" s="9"/>
      <c r="AL22" s="9"/>
      <c r="AM22" s="9"/>
    </row>
    <row r="23" spans="1:39" s="51" customFormat="1" ht="12.75" customHeight="1">
      <c r="A23" s="38">
        <f t="shared" si="0"/>
        <v>17</v>
      </c>
      <c r="B23" s="39" t="s">
        <v>530</v>
      </c>
      <c r="C23" s="39" t="s">
        <v>531</v>
      </c>
      <c r="D23" s="49"/>
      <c r="E23" s="50"/>
      <c r="F23" s="50"/>
      <c r="G23" s="38" t="s">
        <v>520</v>
      </c>
      <c r="H23" s="38"/>
      <c r="I23" s="38">
        <v>2</v>
      </c>
      <c r="J23" s="38"/>
      <c r="K23" s="38"/>
      <c r="L23" s="38"/>
      <c r="M23" s="58"/>
      <c r="N23" s="158" t="s">
        <v>517</v>
      </c>
      <c r="O23" s="136"/>
      <c r="P23" s="137"/>
      <c r="Q23" s="62"/>
      <c r="R23" s="66"/>
      <c r="S23" s="63"/>
      <c r="T23" s="40"/>
      <c r="U23" s="41"/>
      <c r="V23" s="41"/>
      <c r="W23" s="62"/>
      <c r="X23" s="65"/>
      <c r="Y23" s="66"/>
      <c r="Z23" s="40"/>
      <c r="AA23" s="41"/>
      <c r="AB23" s="41"/>
      <c r="AC23" s="41"/>
      <c r="AD23" s="9">
        <f t="shared" si="1"/>
        <v>0</v>
      </c>
      <c r="AE23" s="9"/>
      <c r="AF23" s="9"/>
      <c r="AG23" s="9"/>
      <c r="AH23" s="9"/>
      <c r="AI23" s="9"/>
      <c r="AJ23" s="9"/>
      <c r="AK23" s="9"/>
      <c r="AL23" s="9"/>
      <c r="AM23" s="9"/>
    </row>
    <row r="24" spans="1:39" s="51" customFormat="1" ht="12.75" customHeight="1">
      <c r="A24" s="38">
        <f t="shared" si="0"/>
        <v>18</v>
      </c>
      <c r="B24" s="39" t="s">
        <v>91</v>
      </c>
      <c r="C24" s="39" t="s">
        <v>532</v>
      </c>
      <c r="D24" s="49" t="s">
        <v>888</v>
      </c>
      <c r="E24" s="50">
        <v>4</v>
      </c>
      <c r="F24" s="50"/>
      <c r="G24" s="38" t="s">
        <v>517</v>
      </c>
      <c r="H24" s="38"/>
      <c r="I24" s="38">
        <v>3</v>
      </c>
      <c r="J24" s="38"/>
      <c r="K24" s="38"/>
      <c r="L24" s="38"/>
      <c r="M24" s="58"/>
      <c r="N24" s="158" t="s">
        <v>517</v>
      </c>
      <c r="O24" s="136"/>
      <c r="P24" s="137"/>
      <c r="Q24" s="62"/>
      <c r="R24" s="66"/>
      <c r="S24" s="63"/>
      <c r="T24" s="40"/>
      <c r="U24" s="41"/>
      <c r="V24" s="41"/>
      <c r="W24" s="62" t="s">
        <v>841</v>
      </c>
      <c r="X24" s="65" t="s">
        <v>91</v>
      </c>
      <c r="Y24" s="66" t="s">
        <v>92</v>
      </c>
      <c r="Z24" s="40" t="s">
        <v>88</v>
      </c>
      <c r="AA24" s="41">
        <v>9</v>
      </c>
      <c r="AB24" s="41">
        <v>0</v>
      </c>
      <c r="AC24" s="41"/>
      <c r="AD24" s="9">
        <f t="shared" si="1"/>
        <v>1</v>
      </c>
      <c r="AE24" s="9"/>
      <c r="AF24" s="9"/>
      <c r="AG24" s="9"/>
      <c r="AH24" s="9"/>
      <c r="AI24" s="9"/>
      <c r="AJ24" s="9"/>
      <c r="AK24" s="9"/>
      <c r="AL24" s="9"/>
      <c r="AM24" s="9"/>
    </row>
    <row r="25" spans="1:39" s="51" customFormat="1" ht="12.75" customHeight="1">
      <c r="A25" s="38">
        <f t="shared" si="0"/>
        <v>19</v>
      </c>
      <c r="B25" s="39" t="s">
        <v>93</v>
      </c>
      <c r="C25" s="39" t="s">
        <v>533</v>
      </c>
      <c r="D25" s="49" t="s">
        <v>888</v>
      </c>
      <c r="E25" s="50">
        <v>4</v>
      </c>
      <c r="F25" s="50"/>
      <c r="G25" s="38" t="s">
        <v>517</v>
      </c>
      <c r="H25" s="38"/>
      <c r="I25" s="38">
        <v>3</v>
      </c>
      <c r="J25" s="38"/>
      <c r="K25" s="38"/>
      <c r="L25" s="38"/>
      <c r="M25" s="58"/>
      <c r="N25" s="158" t="s">
        <v>517</v>
      </c>
      <c r="O25" s="136"/>
      <c r="P25" s="137"/>
      <c r="Q25" s="62"/>
      <c r="R25" s="66"/>
      <c r="S25" s="63"/>
      <c r="T25" s="40"/>
      <c r="U25" s="41"/>
      <c r="V25" s="41"/>
      <c r="W25" s="62" t="s">
        <v>841</v>
      </c>
      <c r="X25" s="65" t="s">
        <v>856</v>
      </c>
      <c r="Y25" s="66" t="s">
        <v>859</v>
      </c>
      <c r="Z25" s="40" t="s">
        <v>88</v>
      </c>
      <c r="AA25" s="41">
        <v>9</v>
      </c>
      <c r="AB25" s="41">
        <v>0</v>
      </c>
      <c r="AC25" s="41"/>
      <c r="AD25" s="9">
        <f t="shared" si="1"/>
        <v>1</v>
      </c>
      <c r="AE25" s="9"/>
      <c r="AF25" s="9"/>
      <c r="AG25" s="9"/>
      <c r="AH25" s="9"/>
      <c r="AI25" s="9"/>
      <c r="AJ25" s="9"/>
      <c r="AK25" s="9"/>
      <c r="AL25" s="9"/>
      <c r="AM25" s="9"/>
    </row>
    <row r="26" spans="1:39" s="51" customFormat="1" ht="12.75" customHeight="1">
      <c r="A26" s="38">
        <f t="shared" si="0"/>
        <v>20</v>
      </c>
      <c r="B26" s="39" t="s">
        <v>534</v>
      </c>
      <c r="C26" s="39" t="s">
        <v>535</v>
      </c>
      <c r="D26" s="49"/>
      <c r="E26" s="50"/>
      <c r="F26" s="50"/>
      <c r="G26" s="38" t="s">
        <v>520</v>
      </c>
      <c r="H26" s="38"/>
      <c r="I26" s="38">
        <v>3</v>
      </c>
      <c r="J26" s="38"/>
      <c r="K26" s="38"/>
      <c r="L26" s="38"/>
      <c r="M26" s="58"/>
      <c r="N26" s="158" t="s">
        <v>517</v>
      </c>
      <c r="O26" s="136"/>
      <c r="P26" s="137"/>
      <c r="Q26" s="62"/>
      <c r="R26" s="66"/>
      <c r="S26" s="63"/>
      <c r="T26" s="40"/>
      <c r="U26" s="41"/>
      <c r="V26" s="41"/>
      <c r="W26" s="62"/>
      <c r="Y26" s="66"/>
      <c r="Z26" s="40"/>
      <c r="AA26" s="41"/>
      <c r="AB26" s="41"/>
      <c r="AC26" s="41"/>
      <c r="AD26" s="9">
        <f t="shared" si="1"/>
        <v>0</v>
      </c>
      <c r="AE26" s="9"/>
      <c r="AF26" s="9"/>
      <c r="AG26" s="9"/>
      <c r="AH26" s="9"/>
      <c r="AI26" s="9"/>
      <c r="AJ26" s="9"/>
      <c r="AK26" s="9"/>
      <c r="AL26" s="9"/>
      <c r="AM26" s="9"/>
    </row>
    <row r="27" spans="1:39" s="51" customFormat="1" ht="12.75" customHeight="1">
      <c r="A27" s="38">
        <f t="shared" si="0"/>
        <v>21</v>
      </c>
      <c r="B27" s="39" t="s">
        <v>95</v>
      </c>
      <c r="C27" s="39" t="s">
        <v>519</v>
      </c>
      <c r="D27" s="49" t="s">
        <v>887</v>
      </c>
      <c r="E27" s="50">
        <v>1</v>
      </c>
      <c r="F27" s="50"/>
      <c r="G27" s="38" t="s">
        <v>517</v>
      </c>
      <c r="H27" s="38"/>
      <c r="I27" s="38">
        <v>4</v>
      </c>
      <c r="J27" s="38"/>
      <c r="K27" s="38"/>
      <c r="L27" s="38"/>
      <c r="M27" s="58"/>
      <c r="N27" s="158" t="s">
        <v>517</v>
      </c>
      <c r="O27" s="136"/>
      <c r="P27" s="137"/>
      <c r="Q27" s="62"/>
      <c r="R27" s="66"/>
      <c r="S27" s="63"/>
      <c r="T27" s="40"/>
      <c r="U27" s="41"/>
      <c r="V27" s="41"/>
      <c r="W27" s="62" t="s">
        <v>841</v>
      </c>
      <c r="X27" s="65" t="s">
        <v>95</v>
      </c>
      <c r="Y27" s="66" t="s">
        <v>96</v>
      </c>
      <c r="Z27" s="40" t="s">
        <v>56</v>
      </c>
      <c r="AA27" s="41">
        <v>1</v>
      </c>
      <c r="AB27" s="41"/>
      <c r="AC27" s="41"/>
      <c r="AD27" s="9">
        <f t="shared" si="1"/>
        <v>1</v>
      </c>
      <c r="AE27" s="9"/>
      <c r="AF27" s="9"/>
      <c r="AG27" s="9"/>
      <c r="AH27" s="9"/>
      <c r="AI27" s="9"/>
      <c r="AJ27" s="9"/>
      <c r="AK27" s="9"/>
      <c r="AL27" s="9"/>
      <c r="AM27" s="9"/>
    </row>
    <row r="28" spans="1:39" s="51" customFormat="1" ht="12.75" customHeight="1">
      <c r="A28" s="38">
        <f t="shared" si="0"/>
        <v>22</v>
      </c>
      <c r="B28" s="39" t="s">
        <v>97</v>
      </c>
      <c r="C28" s="39" t="s">
        <v>536</v>
      </c>
      <c r="D28" s="49" t="s">
        <v>888</v>
      </c>
      <c r="E28" s="50">
        <v>2</v>
      </c>
      <c r="F28" s="50"/>
      <c r="G28" s="38" t="s">
        <v>517</v>
      </c>
      <c r="H28" s="38"/>
      <c r="I28" s="38">
        <v>4</v>
      </c>
      <c r="J28" s="38"/>
      <c r="K28" s="38"/>
      <c r="L28" s="38"/>
      <c r="M28" s="58"/>
      <c r="N28" s="158" t="s">
        <v>517</v>
      </c>
      <c r="O28" s="136"/>
      <c r="P28" s="137"/>
      <c r="Q28" s="62"/>
      <c r="R28" s="66"/>
      <c r="S28" s="63"/>
      <c r="T28" s="40"/>
      <c r="U28" s="41"/>
      <c r="V28" s="41"/>
      <c r="W28" s="62" t="s">
        <v>841</v>
      </c>
      <c r="X28" s="65" t="s">
        <v>97</v>
      </c>
      <c r="Y28" s="66" t="s">
        <v>98</v>
      </c>
      <c r="Z28" s="40" t="s">
        <v>88</v>
      </c>
      <c r="AA28" s="41">
        <v>3</v>
      </c>
      <c r="AB28" s="41">
        <v>0</v>
      </c>
      <c r="AC28" s="41"/>
      <c r="AD28" s="9">
        <f t="shared" si="1"/>
        <v>1</v>
      </c>
      <c r="AE28" s="9"/>
      <c r="AF28" s="9"/>
      <c r="AG28" s="9"/>
      <c r="AH28" s="9"/>
      <c r="AI28" s="9"/>
      <c r="AJ28" s="9"/>
      <c r="AK28" s="9"/>
      <c r="AL28" s="9"/>
      <c r="AM28" s="9"/>
    </row>
    <row r="29" spans="1:39" s="51" customFormat="1" ht="12.75" customHeight="1">
      <c r="A29" s="38">
        <f t="shared" si="0"/>
        <v>23</v>
      </c>
      <c r="B29" s="39" t="s">
        <v>537</v>
      </c>
      <c r="C29" s="39" t="s">
        <v>538</v>
      </c>
      <c r="D29" s="49"/>
      <c r="E29" s="50"/>
      <c r="F29" s="50"/>
      <c r="G29" s="38" t="s">
        <v>520</v>
      </c>
      <c r="H29" s="38"/>
      <c r="I29" s="38">
        <v>2</v>
      </c>
      <c r="J29" s="38"/>
      <c r="K29" s="38"/>
      <c r="L29" s="38"/>
      <c r="M29" s="58"/>
      <c r="N29" s="158" t="s">
        <v>517</v>
      </c>
      <c r="O29" s="136"/>
      <c r="P29" s="137"/>
      <c r="Q29" s="62"/>
      <c r="R29" s="66"/>
      <c r="S29" s="63"/>
      <c r="T29" s="40"/>
      <c r="U29" s="41"/>
      <c r="V29" s="41"/>
      <c r="W29" s="62"/>
      <c r="X29" s="65"/>
      <c r="Y29" s="66"/>
      <c r="Z29" s="40"/>
      <c r="AA29" s="41"/>
      <c r="AB29" s="41"/>
      <c r="AC29" s="41"/>
      <c r="AD29" s="9">
        <f t="shared" si="1"/>
        <v>0</v>
      </c>
      <c r="AE29" s="9"/>
      <c r="AF29" s="9"/>
      <c r="AG29" s="9"/>
      <c r="AH29" s="9"/>
      <c r="AI29" s="9"/>
      <c r="AJ29" s="9"/>
      <c r="AK29" s="9"/>
      <c r="AL29" s="9"/>
      <c r="AM29" s="9"/>
    </row>
    <row r="30" spans="1:39" s="51" customFormat="1" ht="12.75" customHeight="1">
      <c r="A30" s="38">
        <f t="shared" si="0"/>
        <v>24</v>
      </c>
      <c r="B30" s="39" t="s">
        <v>99</v>
      </c>
      <c r="C30" s="39" t="s">
        <v>539</v>
      </c>
      <c r="D30" s="49" t="s">
        <v>888</v>
      </c>
      <c r="E30" s="50">
        <v>4</v>
      </c>
      <c r="F30" s="50"/>
      <c r="G30" s="38" t="s">
        <v>517</v>
      </c>
      <c r="H30" s="38"/>
      <c r="I30" s="38">
        <v>3</v>
      </c>
      <c r="J30" s="38"/>
      <c r="K30" s="38"/>
      <c r="L30" s="38"/>
      <c r="M30" s="58"/>
      <c r="N30" s="158" t="s">
        <v>517</v>
      </c>
      <c r="O30" s="136"/>
      <c r="P30" s="137"/>
      <c r="Q30" s="62"/>
      <c r="R30" s="66"/>
      <c r="S30" s="63"/>
      <c r="T30" s="40"/>
      <c r="U30" s="41"/>
      <c r="V30" s="41"/>
      <c r="W30" s="62" t="s">
        <v>841</v>
      </c>
      <c r="X30" s="65" t="s">
        <v>857</v>
      </c>
      <c r="Y30" s="66" t="s">
        <v>860</v>
      </c>
      <c r="Z30" s="40" t="s">
        <v>88</v>
      </c>
      <c r="AA30" s="41">
        <v>9</v>
      </c>
      <c r="AB30" s="41">
        <v>0</v>
      </c>
      <c r="AC30" s="41"/>
      <c r="AD30" s="9">
        <f t="shared" si="1"/>
        <v>1</v>
      </c>
      <c r="AE30" s="9"/>
      <c r="AF30" s="9"/>
      <c r="AG30" s="9"/>
      <c r="AH30" s="9"/>
      <c r="AI30" s="9"/>
      <c r="AJ30" s="9"/>
      <c r="AK30" s="9"/>
      <c r="AL30" s="9"/>
      <c r="AM30" s="9"/>
    </row>
    <row r="31" spans="1:39" s="51" customFormat="1" ht="12.75" customHeight="1">
      <c r="A31" s="38">
        <f t="shared" si="0"/>
        <v>25</v>
      </c>
      <c r="B31" s="39" t="s">
        <v>540</v>
      </c>
      <c r="C31" s="39" t="s">
        <v>541</v>
      </c>
      <c r="D31" s="49"/>
      <c r="E31" s="50"/>
      <c r="F31" s="50"/>
      <c r="G31" s="38" t="s">
        <v>520</v>
      </c>
      <c r="H31" s="38"/>
      <c r="I31" s="38">
        <v>3</v>
      </c>
      <c r="J31" s="38"/>
      <c r="K31" s="38"/>
      <c r="L31" s="38"/>
      <c r="M31" s="58"/>
      <c r="N31" s="158" t="s">
        <v>517</v>
      </c>
      <c r="O31" s="136"/>
      <c r="P31" s="137"/>
      <c r="Q31" s="62"/>
      <c r="R31" s="66"/>
      <c r="S31" s="63"/>
      <c r="T31" s="40"/>
      <c r="U31" s="41"/>
      <c r="V31" s="41"/>
      <c r="W31" s="62"/>
      <c r="X31" s="65"/>
      <c r="Y31" s="66"/>
      <c r="Z31" s="40"/>
      <c r="AA31" s="41"/>
      <c r="AB31" s="41"/>
      <c r="AC31" s="41"/>
      <c r="AD31" s="9">
        <f t="shared" si="1"/>
        <v>0</v>
      </c>
      <c r="AE31" s="9"/>
      <c r="AF31" s="9"/>
      <c r="AG31" s="9"/>
      <c r="AH31" s="9"/>
      <c r="AI31" s="9"/>
      <c r="AJ31" s="9"/>
      <c r="AK31" s="9"/>
      <c r="AL31" s="9"/>
      <c r="AM31" s="9"/>
    </row>
    <row r="32" spans="1:39" s="51" customFormat="1" ht="12.75" customHeight="1">
      <c r="A32" s="38">
        <f t="shared" si="0"/>
        <v>26</v>
      </c>
      <c r="B32" s="39" t="s">
        <v>101</v>
      </c>
      <c r="C32" s="39" t="s">
        <v>542</v>
      </c>
      <c r="D32" s="49" t="s">
        <v>887</v>
      </c>
      <c r="E32" s="50">
        <v>1</v>
      </c>
      <c r="F32" s="50"/>
      <c r="G32" s="38" t="s">
        <v>517</v>
      </c>
      <c r="H32" s="38"/>
      <c r="I32" s="38">
        <v>4</v>
      </c>
      <c r="J32" s="38"/>
      <c r="K32" s="38"/>
      <c r="L32" s="38"/>
      <c r="M32" s="58"/>
      <c r="N32" s="158" t="s">
        <v>517</v>
      </c>
      <c r="O32" s="136"/>
      <c r="P32" s="137"/>
      <c r="Q32" s="62"/>
      <c r="R32" s="67"/>
      <c r="S32" s="63"/>
      <c r="T32" s="40"/>
      <c r="U32" s="41"/>
      <c r="V32" s="41"/>
      <c r="W32" s="62" t="s">
        <v>841</v>
      </c>
      <c r="X32" s="40" t="s">
        <v>101</v>
      </c>
      <c r="Y32" s="63" t="s">
        <v>102</v>
      </c>
      <c r="Z32" s="40" t="s">
        <v>56</v>
      </c>
      <c r="AA32" s="41">
        <v>1</v>
      </c>
      <c r="AB32" s="41"/>
      <c r="AC32" s="41"/>
      <c r="AD32" s="9">
        <f t="shared" si="1"/>
        <v>1</v>
      </c>
      <c r="AE32" s="9"/>
      <c r="AF32" s="9"/>
      <c r="AG32" s="9"/>
      <c r="AH32" s="9"/>
      <c r="AI32" s="9"/>
      <c r="AJ32" s="9"/>
      <c r="AK32" s="9"/>
      <c r="AL32" s="9"/>
      <c r="AM32" s="9"/>
    </row>
    <row r="33" spans="1:39" s="51" customFormat="1" ht="12.75" customHeight="1">
      <c r="A33" s="38">
        <f t="shared" si="0"/>
        <v>27</v>
      </c>
      <c r="B33" s="39" t="s">
        <v>103</v>
      </c>
      <c r="C33" s="39" t="s">
        <v>543</v>
      </c>
      <c r="D33" s="49" t="s">
        <v>888</v>
      </c>
      <c r="E33" s="50">
        <v>3</v>
      </c>
      <c r="F33" s="50"/>
      <c r="G33" s="38" t="s">
        <v>517</v>
      </c>
      <c r="H33" s="38"/>
      <c r="I33" s="38">
        <v>4</v>
      </c>
      <c r="J33" s="38"/>
      <c r="K33" s="38"/>
      <c r="L33" s="38"/>
      <c r="M33" s="58"/>
      <c r="N33" s="158" t="s">
        <v>517</v>
      </c>
      <c r="O33" s="136"/>
      <c r="P33" s="137"/>
      <c r="Q33" s="62"/>
      <c r="R33" s="63"/>
      <c r="S33" s="63"/>
      <c r="T33" s="40"/>
      <c r="U33" s="41"/>
      <c r="V33" s="41"/>
      <c r="W33" s="62" t="s">
        <v>841</v>
      </c>
      <c r="X33" s="40" t="s">
        <v>103</v>
      </c>
      <c r="Y33" s="63" t="s">
        <v>104</v>
      </c>
      <c r="Z33" s="40" t="s">
        <v>88</v>
      </c>
      <c r="AA33" s="41">
        <v>7</v>
      </c>
      <c r="AB33" s="41">
        <v>0</v>
      </c>
      <c r="AC33" s="41"/>
      <c r="AD33" s="9">
        <f t="shared" si="1"/>
        <v>1</v>
      </c>
      <c r="AE33" s="9"/>
      <c r="AF33" s="9"/>
      <c r="AG33" s="9"/>
      <c r="AH33" s="9"/>
      <c r="AI33" s="9"/>
      <c r="AJ33" s="9"/>
      <c r="AK33" s="9"/>
      <c r="AL33" s="9"/>
      <c r="AM33" s="9"/>
    </row>
    <row r="34" spans="1:39" s="51" customFormat="1" ht="12.75" customHeight="1">
      <c r="A34" s="38">
        <f t="shared" si="0"/>
        <v>28</v>
      </c>
      <c r="B34" s="39" t="s">
        <v>105</v>
      </c>
      <c r="C34" s="39" t="s">
        <v>544</v>
      </c>
      <c r="D34" s="49" t="s">
        <v>888</v>
      </c>
      <c r="E34" s="50">
        <v>3</v>
      </c>
      <c r="F34" s="50"/>
      <c r="G34" s="38" t="s">
        <v>517</v>
      </c>
      <c r="H34" s="38"/>
      <c r="I34" s="38">
        <v>4</v>
      </c>
      <c r="J34" s="38"/>
      <c r="K34" s="38"/>
      <c r="L34" s="38"/>
      <c r="M34" s="58"/>
      <c r="N34" s="158" t="s">
        <v>517</v>
      </c>
      <c r="O34" s="136"/>
      <c r="P34" s="137"/>
      <c r="Q34" s="62"/>
      <c r="R34" s="63"/>
      <c r="S34" s="63"/>
      <c r="T34" s="40"/>
      <c r="U34" s="41"/>
      <c r="V34" s="41"/>
      <c r="W34" s="62" t="s">
        <v>841</v>
      </c>
      <c r="X34" s="64" t="s">
        <v>105</v>
      </c>
      <c r="Y34" s="63" t="s">
        <v>106</v>
      </c>
      <c r="Z34" s="63" t="s">
        <v>88</v>
      </c>
      <c r="AA34" s="41">
        <v>7</v>
      </c>
      <c r="AB34" s="41">
        <v>0</v>
      </c>
      <c r="AC34" s="41"/>
      <c r="AD34" s="9">
        <f t="shared" si="1"/>
        <v>1</v>
      </c>
      <c r="AE34" s="9"/>
      <c r="AF34" s="9"/>
      <c r="AG34" s="9"/>
      <c r="AH34" s="9"/>
      <c r="AI34" s="9"/>
      <c r="AJ34" s="9"/>
      <c r="AK34" s="9"/>
      <c r="AL34" s="9"/>
      <c r="AM34" s="9"/>
    </row>
    <row r="35" spans="1:39" s="51" customFormat="1" ht="12.75" customHeight="1">
      <c r="A35" s="38">
        <f t="shared" si="0"/>
        <v>29</v>
      </c>
      <c r="B35" s="39" t="s">
        <v>107</v>
      </c>
      <c r="C35" s="39" t="s">
        <v>108</v>
      </c>
      <c r="D35" s="49" t="s">
        <v>888</v>
      </c>
      <c r="E35" s="50">
        <v>3</v>
      </c>
      <c r="F35" s="50"/>
      <c r="G35" s="38" t="s">
        <v>517</v>
      </c>
      <c r="H35" s="38"/>
      <c r="I35" s="38">
        <v>2</v>
      </c>
      <c r="J35" s="38"/>
      <c r="K35" s="38"/>
      <c r="L35" s="38"/>
      <c r="M35" s="58"/>
      <c r="N35" s="158" t="s">
        <v>517</v>
      </c>
      <c r="O35" s="136"/>
      <c r="P35" s="137"/>
      <c r="Q35" s="62"/>
      <c r="R35" s="63"/>
      <c r="S35" s="63"/>
      <c r="T35" s="40"/>
      <c r="U35" s="41"/>
      <c r="V35" s="41"/>
      <c r="W35" s="62" t="s">
        <v>841</v>
      </c>
      <c r="X35" s="40" t="s">
        <v>107</v>
      </c>
      <c r="Y35" s="63" t="s">
        <v>108</v>
      </c>
      <c r="Z35" s="40" t="s">
        <v>88</v>
      </c>
      <c r="AA35" s="41">
        <v>9</v>
      </c>
      <c r="AB35" s="41">
        <v>0</v>
      </c>
      <c r="AC35" s="41"/>
      <c r="AD35" s="9">
        <f t="shared" si="1"/>
        <v>1</v>
      </c>
      <c r="AE35" s="9"/>
      <c r="AF35" s="9"/>
      <c r="AG35" s="9"/>
      <c r="AH35" s="9"/>
      <c r="AI35" s="9"/>
      <c r="AJ35" s="9"/>
      <c r="AK35" s="9"/>
      <c r="AL35" s="9"/>
      <c r="AM35" s="9"/>
    </row>
    <row r="36" spans="1:39" s="51" customFormat="1" ht="12.75" customHeight="1">
      <c r="A36" s="38">
        <f t="shared" si="0"/>
        <v>30</v>
      </c>
      <c r="B36" s="39" t="s">
        <v>135</v>
      </c>
      <c r="C36" s="39" t="s">
        <v>545</v>
      </c>
      <c r="D36" s="49"/>
      <c r="E36" s="50"/>
      <c r="F36" s="50"/>
      <c r="G36" s="38" t="s">
        <v>520</v>
      </c>
      <c r="H36" s="38"/>
      <c r="I36" s="38">
        <v>2</v>
      </c>
      <c r="J36" s="38"/>
      <c r="K36" s="38"/>
      <c r="L36" s="38"/>
      <c r="M36" s="58"/>
      <c r="N36" s="158" t="s">
        <v>517</v>
      </c>
      <c r="O36" s="136"/>
      <c r="P36" s="137"/>
      <c r="Q36" s="62"/>
      <c r="R36" s="39"/>
      <c r="S36" s="39"/>
      <c r="T36" s="49"/>
      <c r="U36" s="50"/>
      <c r="V36" s="50"/>
      <c r="W36" s="62"/>
      <c r="X36" s="65"/>
      <c r="Y36" s="66"/>
      <c r="Z36" s="40"/>
      <c r="AA36" s="41"/>
      <c r="AB36" s="41"/>
      <c r="AC36" s="41"/>
      <c r="AD36" s="9">
        <f t="shared" si="1"/>
        <v>0</v>
      </c>
      <c r="AE36" s="9"/>
      <c r="AF36" s="9"/>
      <c r="AG36" s="9"/>
      <c r="AH36" s="9"/>
      <c r="AI36" s="9"/>
      <c r="AJ36" s="9"/>
      <c r="AK36" s="9"/>
      <c r="AL36" s="9"/>
      <c r="AM36" s="9"/>
    </row>
    <row r="37" spans="1:39" s="51" customFormat="1" ht="12.75" customHeight="1">
      <c r="A37" s="38">
        <f t="shared" si="0"/>
        <v>31</v>
      </c>
      <c r="B37" s="39" t="s">
        <v>109</v>
      </c>
      <c r="C37" s="39" t="s">
        <v>519</v>
      </c>
      <c r="D37" s="49" t="s">
        <v>887</v>
      </c>
      <c r="E37" s="50">
        <v>1</v>
      </c>
      <c r="F37" s="50"/>
      <c r="G37" s="38" t="s">
        <v>517</v>
      </c>
      <c r="H37" s="38"/>
      <c r="I37" s="38">
        <v>3</v>
      </c>
      <c r="J37" s="38"/>
      <c r="K37" s="38"/>
      <c r="L37" s="38"/>
      <c r="M37" s="58"/>
      <c r="N37" s="158" t="s">
        <v>517</v>
      </c>
      <c r="O37" s="136"/>
      <c r="P37" s="137"/>
      <c r="Q37" s="62"/>
      <c r="R37" s="67"/>
      <c r="S37" s="63"/>
      <c r="T37" s="40"/>
      <c r="U37" s="41"/>
      <c r="V37" s="41"/>
      <c r="W37" s="62" t="s">
        <v>841</v>
      </c>
      <c r="X37" s="40" t="s">
        <v>109</v>
      </c>
      <c r="Y37" s="63" t="s">
        <v>110</v>
      </c>
      <c r="Z37" s="40" t="s">
        <v>56</v>
      </c>
      <c r="AA37" s="41">
        <v>1</v>
      </c>
      <c r="AB37" s="41"/>
      <c r="AC37" s="41"/>
      <c r="AD37" s="9">
        <f t="shared" si="1"/>
        <v>1</v>
      </c>
      <c r="AE37" s="9"/>
      <c r="AF37" s="9"/>
      <c r="AG37" s="9"/>
      <c r="AH37" s="9"/>
      <c r="AI37" s="9"/>
      <c r="AJ37" s="9"/>
      <c r="AK37" s="9"/>
      <c r="AL37" s="9"/>
      <c r="AM37" s="9"/>
    </row>
    <row r="38" spans="1:39" s="51" customFormat="1" ht="12.75" customHeight="1">
      <c r="A38" s="38">
        <f t="shared" si="0"/>
        <v>32</v>
      </c>
      <c r="B38" s="39" t="s">
        <v>546</v>
      </c>
      <c r="C38" s="39" t="s">
        <v>547</v>
      </c>
      <c r="D38" s="49"/>
      <c r="E38" s="50"/>
      <c r="F38" s="50"/>
      <c r="G38" s="38" t="s">
        <v>520</v>
      </c>
      <c r="H38" s="38"/>
      <c r="I38" s="38">
        <v>3</v>
      </c>
      <c r="J38" s="38"/>
      <c r="K38" s="38"/>
      <c r="L38" s="38"/>
      <c r="M38" s="58"/>
      <c r="N38" s="158" t="s">
        <v>517</v>
      </c>
      <c r="O38" s="136"/>
      <c r="P38" s="137"/>
      <c r="Q38" s="62"/>
      <c r="R38" s="66"/>
      <c r="S38" s="63"/>
      <c r="T38" s="40"/>
      <c r="U38" s="41"/>
      <c r="V38" s="41"/>
      <c r="W38" s="62"/>
      <c r="X38" s="65"/>
      <c r="Y38" s="66"/>
      <c r="Z38" s="40"/>
      <c r="AA38" s="41"/>
      <c r="AB38" s="41"/>
      <c r="AC38" s="41"/>
      <c r="AD38" s="9">
        <f t="shared" si="1"/>
        <v>0</v>
      </c>
      <c r="AE38" s="9"/>
      <c r="AF38" s="9"/>
      <c r="AG38" s="9"/>
      <c r="AH38" s="9"/>
      <c r="AI38" s="9"/>
      <c r="AJ38" s="9"/>
      <c r="AK38" s="9"/>
      <c r="AL38" s="9"/>
      <c r="AM38" s="9"/>
    </row>
    <row r="39" spans="1:39" s="51" customFormat="1" ht="12.75" customHeight="1">
      <c r="A39" s="38">
        <f t="shared" si="0"/>
        <v>33</v>
      </c>
      <c r="B39" s="39" t="s">
        <v>111</v>
      </c>
      <c r="C39" s="39" t="s">
        <v>548</v>
      </c>
      <c r="D39" s="49" t="s">
        <v>888</v>
      </c>
      <c r="E39" s="50">
        <v>4</v>
      </c>
      <c r="F39" s="50"/>
      <c r="G39" s="38" t="s">
        <v>517</v>
      </c>
      <c r="H39" s="38"/>
      <c r="I39" s="38">
        <v>4</v>
      </c>
      <c r="J39" s="38"/>
      <c r="K39" s="38"/>
      <c r="L39" s="38"/>
      <c r="M39" s="58"/>
      <c r="N39" s="158" t="s">
        <v>517</v>
      </c>
      <c r="O39" s="136"/>
      <c r="P39" s="137"/>
      <c r="Q39" s="62"/>
      <c r="R39" s="67"/>
      <c r="S39" s="63"/>
      <c r="T39" s="40"/>
      <c r="U39" s="41"/>
      <c r="V39" s="41"/>
      <c r="W39" s="62" t="s">
        <v>841</v>
      </c>
      <c r="X39" s="40" t="s">
        <v>111</v>
      </c>
      <c r="Y39" s="63" t="s">
        <v>112</v>
      </c>
      <c r="Z39" s="40" t="s">
        <v>88</v>
      </c>
      <c r="AA39" s="41">
        <v>7</v>
      </c>
      <c r="AB39" s="41">
        <v>0</v>
      </c>
      <c r="AC39" s="41"/>
      <c r="AD39" s="9">
        <f t="shared" si="1"/>
        <v>1</v>
      </c>
      <c r="AE39" s="9"/>
      <c r="AF39" s="9"/>
      <c r="AG39" s="9"/>
      <c r="AH39" s="9"/>
      <c r="AI39" s="9"/>
      <c r="AJ39" s="9"/>
      <c r="AK39" s="9"/>
      <c r="AL39" s="9"/>
      <c r="AM39" s="9"/>
    </row>
    <row r="40" spans="1:39" s="51" customFormat="1" ht="12.75" customHeight="1">
      <c r="A40" s="38">
        <f t="shared" si="0"/>
        <v>34</v>
      </c>
      <c r="B40" s="39" t="s">
        <v>113</v>
      </c>
      <c r="C40" s="39" t="s">
        <v>549</v>
      </c>
      <c r="D40" s="49" t="s">
        <v>888</v>
      </c>
      <c r="E40" s="50">
        <v>4</v>
      </c>
      <c r="F40" s="50"/>
      <c r="G40" s="38" t="s">
        <v>517</v>
      </c>
      <c r="H40" s="38"/>
      <c r="I40" s="38">
        <v>4</v>
      </c>
      <c r="J40" s="38"/>
      <c r="K40" s="38"/>
      <c r="L40" s="38"/>
      <c r="M40" s="58"/>
      <c r="N40" s="158" t="s">
        <v>517</v>
      </c>
      <c r="O40" s="136"/>
      <c r="P40" s="137"/>
      <c r="Q40" s="62"/>
      <c r="R40" s="63"/>
      <c r="S40" s="63"/>
      <c r="T40" s="40"/>
      <c r="U40" s="41"/>
      <c r="V40" s="41"/>
      <c r="W40" s="62" t="s">
        <v>841</v>
      </c>
      <c r="X40" s="40" t="s">
        <v>113</v>
      </c>
      <c r="Y40" s="63" t="s">
        <v>114</v>
      </c>
      <c r="Z40" s="40" t="s">
        <v>88</v>
      </c>
      <c r="AA40" s="41">
        <v>9</v>
      </c>
      <c r="AB40" s="41">
        <v>0</v>
      </c>
      <c r="AC40" s="41"/>
      <c r="AD40" s="9">
        <f t="shared" si="1"/>
        <v>1</v>
      </c>
      <c r="AE40" s="9"/>
      <c r="AF40" s="9"/>
      <c r="AG40" s="9"/>
      <c r="AH40" s="9"/>
      <c r="AI40" s="9"/>
      <c r="AJ40" s="9"/>
      <c r="AK40" s="9"/>
      <c r="AL40" s="9"/>
      <c r="AM40" s="9"/>
    </row>
    <row r="41" spans="1:39" s="51" customFormat="1" ht="12.75" customHeight="1">
      <c r="A41" s="38">
        <f t="shared" si="0"/>
        <v>35</v>
      </c>
      <c r="B41" s="39" t="s">
        <v>550</v>
      </c>
      <c r="C41" s="39" t="s">
        <v>551</v>
      </c>
      <c r="D41" s="49"/>
      <c r="E41" s="50"/>
      <c r="F41" s="50"/>
      <c r="G41" s="38" t="s">
        <v>520</v>
      </c>
      <c r="H41" s="38"/>
      <c r="I41" s="38">
        <v>3</v>
      </c>
      <c r="J41" s="38"/>
      <c r="K41" s="38"/>
      <c r="L41" s="38"/>
      <c r="M41" s="58"/>
      <c r="N41" s="158" t="s">
        <v>517</v>
      </c>
      <c r="O41" s="136"/>
      <c r="P41" s="137"/>
      <c r="Q41" s="62"/>
      <c r="R41" s="63"/>
      <c r="S41" s="63"/>
      <c r="T41" s="40"/>
      <c r="U41" s="41"/>
      <c r="V41" s="41"/>
      <c r="W41" s="62"/>
      <c r="X41" s="64"/>
      <c r="Y41" s="63"/>
      <c r="Z41" s="63"/>
      <c r="AA41" s="41"/>
      <c r="AB41" s="41"/>
      <c r="AC41" s="41"/>
      <c r="AD41" s="9">
        <f t="shared" si="1"/>
        <v>0</v>
      </c>
      <c r="AE41" s="9"/>
      <c r="AF41" s="9"/>
      <c r="AG41" s="9"/>
      <c r="AH41" s="9"/>
      <c r="AI41" s="9"/>
      <c r="AJ41" s="9"/>
      <c r="AK41" s="9"/>
      <c r="AL41" s="9"/>
      <c r="AM41" s="9"/>
    </row>
    <row r="42" spans="1:39" s="51" customFormat="1" ht="12.75" customHeight="1">
      <c r="A42" s="38">
        <f t="shared" si="0"/>
        <v>36</v>
      </c>
      <c r="B42" s="39" t="s">
        <v>115</v>
      </c>
      <c r="C42" s="39" t="s">
        <v>552</v>
      </c>
      <c r="D42" s="49" t="s">
        <v>888</v>
      </c>
      <c r="E42" s="50">
        <v>4</v>
      </c>
      <c r="F42" s="50"/>
      <c r="G42" s="38" t="s">
        <v>517</v>
      </c>
      <c r="H42" s="38"/>
      <c r="I42" s="38">
        <v>4</v>
      </c>
      <c r="J42" s="38"/>
      <c r="K42" s="38"/>
      <c r="L42" s="38"/>
      <c r="M42" s="58"/>
      <c r="N42" s="158" t="s">
        <v>517</v>
      </c>
      <c r="O42" s="136"/>
      <c r="P42" s="137"/>
      <c r="Q42" s="62"/>
      <c r="R42" s="63"/>
      <c r="S42" s="63"/>
      <c r="T42" s="40"/>
      <c r="U42" s="41"/>
      <c r="V42" s="41"/>
      <c r="W42" s="62" t="s">
        <v>841</v>
      </c>
      <c r="X42" s="40" t="s">
        <v>115</v>
      </c>
      <c r="Y42" s="63" t="s">
        <v>116</v>
      </c>
      <c r="Z42" s="40" t="s">
        <v>88</v>
      </c>
      <c r="AA42" s="41">
        <v>7</v>
      </c>
      <c r="AB42" s="41">
        <v>0</v>
      </c>
      <c r="AC42" s="41"/>
      <c r="AD42" s="9">
        <f t="shared" si="1"/>
        <v>1</v>
      </c>
      <c r="AE42" s="9"/>
      <c r="AF42" s="9"/>
      <c r="AG42" s="9"/>
      <c r="AH42" s="9"/>
      <c r="AI42" s="9"/>
      <c r="AJ42" s="9"/>
      <c r="AK42" s="9"/>
      <c r="AL42" s="9"/>
      <c r="AM42" s="9"/>
    </row>
    <row r="43" spans="1:39" s="51" customFormat="1" ht="12.75" customHeight="1">
      <c r="A43" s="38">
        <f t="shared" si="0"/>
        <v>37</v>
      </c>
      <c r="B43" s="39" t="s">
        <v>117</v>
      </c>
      <c r="C43" s="39" t="s">
        <v>553</v>
      </c>
      <c r="D43" s="49" t="s">
        <v>888</v>
      </c>
      <c r="E43" s="50">
        <v>4</v>
      </c>
      <c r="F43" s="50"/>
      <c r="G43" s="38" t="s">
        <v>517</v>
      </c>
      <c r="H43" s="38"/>
      <c r="I43" s="38">
        <v>4</v>
      </c>
      <c r="J43" s="38"/>
      <c r="K43" s="38"/>
      <c r="L43" s="38"/>
      <c r="M43" s="58"/>
      <c r="N43" s="158" t="s">
        <v>517</v>
      </c>
      <c r="O43" s="136"/>
      <c r="P43" s="137"/>
      <c r="Q43" s="62"/>
      <c r="R43" s="63"/>
      <c r="S43" s="63"/>
      <c r="T43" s="40"/>
      <c r="U43" s="41"/>
      <c r="V43" s="41"/>
      <c r="W43" s="62" t="s">
        <v>841</v>
      </c>
      <c r="X43" s="40" t="s">
        <v>117</v>
      </c>
      <c r="Y43" s="63" t="s">
        <v>839</v>
      </c>
      <c r="Z43" s="40" t="s">
        <v>88</v>
      </c>
      <c r="AA43" s="41">
        <v>7</v>
      </c>
      <c r="AB43" s="41">
        <v>0</v>
      </c>
      <c r="AC43" s="41"/>
      <c r="AD43" s="9">
        <f t="shared" si="1"/>
        <v>1</v>
      </c>
      <c r="AE43" s="9"/>
      <c r="AF43" s="9"/>
      <c r="AG43" s="9"/>
      <c r="AH43" s="9"/>
      <c r="AI43" s="9"/>
      <c r="AJ43" s="9"/>
      <c r="AK43" s="9"/>
      <c r="AL43" s="9"/>
      <c r="AM43" s="9"/>
    </row>
    <row r="44" spans="1:39" s="51" customFormat="1" ht="12.75" customHeight="1">
      <c r="A44" s="38">
        <f t="shared" si="0"/>
        <v>38</v>
      </c>
      <c r="B44" s="39" t="s">
        <v>554</v>
      </c>
      <c r="C44" s="39" t="s">
        <v>555</v>
      </c>
      <c r="D44" s="49"/>
      <c r="E44" s="50"/>
      <c r="F44" s="50"/>
      <c r="G44" s="38" t="s">
        <v>520</v>
      </c>
      <c r="H44" s="38"/>
      <c r="I44" s="38">
        <v>2</v>
      </c>
      <c r="J44" s="38"/>
      <c r="K44" s="38"/>
      <c r="L44" s="38"/>
      <c r="M44" s="58"/>
      <c r="N44" s="158" t="s">
        <v>517</v>
      </c>
      <c r="O44" s="136"/>
      <c r="P44" s="137"/>
      <c r="Q44" s="62"/>
      <c r="R44" s="39"/>
      <c r="S44" s="39"/>
      <c r="T44" s="49"/>
      <c r="U44" s="50"/>
      <c r="V44" s="50"/>
      <c r="W44" s="62"/>
      <c r="X44" s="65"/>
      <c r="Y44" s="66"/>
      <c r="Z44" s="40"/>
      <c r="AA44" s="41"/>
      <c r="AB44" s="41"/>
      <c r="AC44" s="41"/>
      <c r="AD44" s="9">
        <f t="shared" si="1"/>
        <v>0</v>
      </c>
      <c r="AE44" s="9"/>
      <c r="AF44" s="9"/>
      <c r="AG44" s="9"/>
      <c r="AH44" s="9"/>
      <c r="AI44" s="9"/>
      <c r="AJ44" s="9"/>
      <c r="AK44" s="9"/>
      <c r="AL44" s="9"/>
      <c r="AM44" s="9"/>
    </row>
    <row r="45" spans="1:39" s="51" customFormat="1" ht="12.75" customHeight="1">
      <c r="A45" s="38">
        <f t="shared" si="0"/>
        <v>39</v>
      </c>
      <c r="B45" s="39" t="s">
        <v>119</v>
      </c>
      <c r="C45" s="39" t="s">
        <v>556</v>
      </c>
      <c r="D45" s="49" t="s">
        <v>887</v>
      </c>
      <c r="E45" s="50">
        <v>1</v>
      </c>
      <c r="F45" s="50"/>
      <c r="G45" s="38" t="s">
        <v>517</v>
      </c>
      <c r="H45" s="38"/>
      <c r="I45" s="38">
        <v>3</v>
      </c>
      <c r="J45" s="38"/>
      <c r="K45" s="38"/>
      <c r="L45" s="38"/>
      <c r="M45" s="58"/>
      <c r="N45" s="158" t="s">
        <v>517</v>
      </c>
      <c r="O45" s="136"/>
      <c r="P45" s="137"/>
      <c r="Q45" s="62"/>
      <c r="R45" s="63"/>
      <c r="S45" s="63"/>
      <c r="T45" s="40"/>
      <c r="U45" s="41"/>
      <c r="V45" s="41"/>
      <c r="W45" s="62" t="s">
        <v>841</v>
      </c>
      <c r="X45" s="40" t="s">
        <v>119</v>
      </c>
      <c r="Y45" s="63" t="s">
        <v>120</v>
      </c>
      <c r="Z45" s="40" t="s">
        <v>56</v>
      </c>
      <c r="AA45" s="69">
        <v>1</v>
      </c>
      <c r="AB45" s="41"/>
      <c r="AC45" s="41"/>
      <c r="AD45" s="9">
        <f t="shared" si="1"/>
        <v>1</v>
      </c>
      <c r="AE45" s="9"/>
      <c r="AF45" s="9"/>
      <c r="AG45" s="9"/>
      <c r="AH45" s="9"/>
      <c r="AI45" s="9"/>
      <c r="AJ45" s="9"/>
      <c r="AK45" s="9"/>
      <c r="AL45" s="9"/>
      <c r="AM45" s="9"/>
    </row>
    <row r="46" spans="1:39" s="51" customFormat="1" ht="12.75" customHeight="1">
      <c r="A46" s="38">
        <f t="shared" si="0"/>
        <v>40</v>
      </c>
      <c r="B46" s="39" t="s">
        <v>121</v>
      </c>
      <c r="C46" s="39" t="s">
        <v>557</v>
      </c>
      <c r="D46" s="49" t="s">
        <v>887</v>
      </c>
      <c r="E46" s="50">
        <v>1</v>
      </c>
      <c r="F46" s="50"/>
      <c r="G46" s="38" t="s">
        <v>517</v>
      </c>
      <c r="H46" s="38"/>
      <c r="I46" s="38">
        <v>3</v>
      </c>
      <c r="J46" s="38"/>
      <c r="K46" s="38"/>
      <c r="L46" s="38"/>
      <c r="M46" s="58"/>
      <c r="N46" s="158" t="s">
        <v>517</v>
      </c>
      <c r="O46" s="136"/>
      <c r="P46" s="137"/>
      <c r="Q46" s="62"/>
      <c r="R46" s="67"/>
      <c r="S46" s="63"/>
      <c r="T46" s="40"/>
      <c r="U46" s="41"/>
      <c r="V46" s="41"/>
      <c r="W46" s="62" t="s">
        <v>841</v>
      </c>
      <c r="X46" s="40" t="s">
        <v>121</v>
      </c>
      <c r="Y46" s="63" t="s">
        <v>122</v>
      </c>
      <c r="Z46" s="40" t="s">
        <v>56</v>
      </c>
      <c r="AA46" s="69">
        <v>1</v>
      </c>
      <c r="AB46" s="41"/>
      <c r="AC46" s="41"/>
      <c r="AD46" s="9">
        <f t="shared" si="1"/>
        <v>1</v>
      </c>
      <c r="AE46" s="9"/>
      <c r="AF46" s="9"/>
      <c r="AG46" s="9"/>
      <c r="AH46" s="9"/>
      <c r="AI46" s="9"/>
      <c r="AJ46" s="9"/>
      <c r="AK46" s="9"/>
      <c r="AL46" s="9"/>
      <c r="AM46" s="9"/>
    </row>
    <row r="47" spans="1:39" s="51" customFormat="1" ht="12.75" customHeight="1">
      <c r="A47" s="38">
        <f t="shared" si="0"/>
        <v>41</v>
      </c>
      <c r="B47" s="39" t="s">
        <v>123</v>
      </c>
      <c r="C47" s="39" t="s">
        <v>558</v>
      </c>
      <c r="D47" s="49" t="s">
        <v>887</v>
      </c>
      <c r="E47" s="50">
        <v>1</v>
      </c>
      <c r="F47" s="50"/>
      <c r="G47" s="38" t="s">
        <v>517</v>
      </c>
      <c r="H47" s="38"/>
      <c r="I47" s="38">
        <v>3</v>
      </c>
      <c r="J47" s="38"/>
      <c r="K47" s="38"/>
      <c r="L47" s="38"/>
      <c r="M47" s="58"/>
      <c r="N47" s="158" t="s">
        <v>517</v>
      </c>
      <c r="O47" s="136"/>
      <c r="P47" s="137"/>
      <c r="Q47" s="62"/>
      <c r="R47" s="66"/>
      <c r="S47" s="63"/>
      <c r="T47" s="40"/>
      <c r="U47" s="41"/>
      <c r="V47" s="41"/>
      <c r="W47" s="62" t="s">
        <v>841</v>
      </c>
      <c r="X47" s="65" t="s">
        <v>123</v>
      </c>
      <c r="Y47" s="66" t="s">
        <v>124</v>
      </c>
      <c r="Z47" s="40" t="s">
        <v>56</v>
      </c>
      <c r="AA47" s="69">
        <v>1</v>
      </c>
      <c r="AB47" s="41"/>
      <c r="AC47" s="41"/>
      <c r="AD47" s="9">
        <f t="shared" si="1"/>
        <v>1</v>
      </c>
      <c r="AE47" s="9"/>
      <c r="AF47" s="9"/>
      <c r="AG47" s="9"/>
      <c r="AH47" s="9"/>
      <c r="AI47" s="9"/>
      <c r="AJ47" s="9"/>
      <c r="AK47" s="9"/>
      <c r="AL47" s="9"/>
      <c r="AM47" s="9"/>
    </row>
    <row r="48" spans="1:39" s="51" customFormat="1" ht="12.75" customHeight="1">
      <c r="A48" s="38">
        <f t="shared" si="0"/>
        <v>42</v>
      </c>
      <c r="B48" s="39" t="s">
        <v>125</v>
      </c>
      <c r="C48" s="39" t="s">
        <v>559</v>
      </c>
      <c r="D48" s="49" t="s">
        <v>886</v>
      </c>
      <c r="E48" s="50">
        <v>1</v>
      </c>
      <c r="F48" s="50"/>
      <c r="G48" s="38" t="s">
        <v>517</v>
      </c>
      <c r="H48" s="38"/>
      <c r="I48" s="38">
        <v>3</v>
      </c>
      <c r="J48" s="38"/>
      <c r="K48" s="38"/>
      <c r="L48" s="38"/>
      <c r="M48" s="58"/>
      <c r="N48" s="158" t="s">
        <v>517</v>
      </c>
      <c r="O48" s="136"/>
      <c r="P48" s="137"/>
      <c r="Q48" s="62"/>
      <c r="R48" s="67"/>
      <c r="S48" s="63"/>
      <c r="T48" s="40"/>
      <c r="U48" s="41"/>
      <c r="V48" s="41"/>
      <c r="W48" s="62" t="s">
        <v>841</v>
      </c>
      <c r="X48" s="40" t="s">
        <v>125</v>
      </c>
      <c r="Y48" s="63" t="s">
        <v>126</v>
      </c>
      <c r="Z48" s="40" t="s">
        <v>56</v>
      </c>
      <c r="AA48" s="69">
        <v>1</v>
      </c>
      <c r="AB48" s="41"/>
      <c r="AC48" s="41"/>
      <c r="AD48" s="9">
        <f t="shared" si="1"/>
        <v>1</v>
      </c>
      <c r="AE48" s="9"/>
      <c r="AF48" s="9"/>
      <c r="AG48" s="9"/>
      <c r="AH48" s="9"/>
      <c r="AI48" s="9"/>
      <c r="AJ48" s="9"/>
      <c r="AK48" s="9"/>
      <c r="AL48" s="9"/>
      <c r="AM48" s="9"/>
    </row>
    <row r="49" spans="1:39" s="51" customFormat="1" ht="12.75" customHeight="1">
      <c r="A49" s="38">
        <f t="shared" si="0"/>
        <v>43</v>
      </c>
      <c r="B49" s="39" t="s">
        <v>560</v>
      </c>
      <c r="C49" s="39" t="s">
        <v>561</v>
      </c>
      <c r="D49" s="49"/>
      <c r="E49" s="50"/>
      <c r="F49" s="50"/>
      <c r="G49" s="38" t="s">
        <v>520</v>
      </c>
      <c r="H49" s="38"/>
      <c r="I49" s="38">
        <v>2</v>
      </c>
      <c r="J49" s="38"/>
      <c r="K49" s="38"/>
      <c r="L49" s="38"/>
      <c r="M49" s="58"/>
      <c r="N49" s="158" t="s">
        <v>517</v>
      </c>
      <c r="O49" s="136"/>
      <c r="P49" s="137"/>
      <c r="Q49" s="62"/>
      <c r="R49" s="63"/>
      <c r="S49" s="63"/>
      <c r="T49" s="40"/>
      <c r="U49" s="41"/>
      <c r="V49" s="41"/>
      <c r="W49" s="62"/>
      <c r="X49" s="63"/>
      <c r="Y49" s="63"/>
      <c r="Z49" s="40"/>
      <c r="AA49" s="69"/>
      <c r="AB49" s="41"/>
      <c r="AC49" s="41"/>
      <c r="AD49" s="9">
        <f t="shared" si="1"/>
        <v>0</v>
      </c>
      <c r="AE49" s="9"/>
      <c r="AF49" s="9"/>
      <c r="AG49" s="9"/>
      <c r="AH49" s="9"/>
      <c r="AI49" s="9"/>
      <c r="AJ49" s="9"/>
      <c r="AK49" s="9"/>
      <c r="AL49" s="9"/>
      <c r="AM49" s="9"/>
    </row>
    <row r="50" spans="1:39" s="51" customFormat="1" ht="12.75" customHeight="1">
      <c r="A50" s="38">
        <f t="shared" si="0"/>
        <v>44</v>
      </c>
      <c r="B50" s="39" t="s">
        <v>141</v>
      </c>
      <c r="C50" s="39" t="s">
        <v>562</v>
      </c>
      <c r="D50" s="49" t="s">
        <v>887</v>
      </c>
      <c r="E50" s="50">
        <v>2</v>
      </c>
      <c r="F50" s="50"/>
      <c r="G50" s="38" t="s">
        <v>517</v>
      </c>
      <c r="H50" s="38"/>
      <c r="I50" s="38">
        <v>3</v>
      </c>
      <c r="J50" s="38"/>
      <c r="K50" s="38"/>
      <c r="L50" s="38"/>
      <c r="M50" s="58"/>
      <c r="N50" s="158" t="s">
        <v>517</v>
      </c>
      <c r="O50" s="136"/>
      <c r="P50" s="137"/>
      <c r="Q50" s="62"/>
      <c r="R50" s="63"/>
      <c r="S50" s="63"/>
      <c r="T50" s="40"/>
      <c r="U50" s="41"/>
      <c r="V50" s="41"/>
      <c r="W50" s="62" t="s">
        <v>841</v>
      </c>
      <c r="X50" s="64" t="s">
        <v>141</v>
      </c>
      <c r="Y50" s="63" t="s">
        <v>142</v>
      </c>
      <c r="Z50" s="63" t="s">
        <v>56</v>
      </c>
      <c r="AA50" s="69">
        <v>2</v>
      </c>
      <c r="AB50" s="41"/>
      <c r="AC50" s="41"/>
      <c r="AD50" s="9">
        <f t="shared" si="1"/>
        <v>1</v>
      </c>
      <c r="AE50" s="9"/>
      <c r="AF50" s="9"/>
      <c r="AG50" s="9"/>
      <c r="AH50" s="9"/>
      <c r="AI50" s="9"/>
      <c r="AJ50" s="9"/>
      <c r="AK50" s="9"/>
      <c r="AL50" s="9"/>
      <c r="AM50" s="9"/>
    </row>
    <row r="51" spans="1:39" s="51" customFormat="1" ht="12.75" customHeight="1">
      <c r="A51" s="38">
        <f t="shared" si="0"/>
        <v>45</v>
      </c>
      <c r="B51" s="39" t="s">
        <v>143</v>
      </c>
      <c r="C51" s="39" t="s">
        <v>563</v>
      </c>
      <c r="D51" s="49" t="s">
        <v>888</v>
      </c>
      <c r="E51" s="50">
        <v>3</v>
      </c>
      <c r="F51" s="50"/>
      <c r="G51" s="38" t="s">
        <v>517</v>
      </c>
      <c r="H51" s="38"/>
      <c r="I51" s="38">
        <v>3</v>
      </c>
      <c r="J51" s="38"/>
      <c r="K51" s="38"/>
      <c r="L51" s="38"/>
      <c r="M51" s="58"/>
      <c r="N51" s="158" t="s">
        <v>517</v>
      </c>
      <c r="O51" s="136"/>
      <c r="P51" s="137"/>
      <c r="Q51" s="62"/>
      <c r="R51" s="63"/>
      <c r="S51" s="63"/>
      <c r="T51" s="40"/>
      <c r="U51" s="41"/>
      <c r="V51" s="41"/>
      <c r="W51" s="62" t="s">
        <v>841</v>
      </c>
      <c r="X51" s="40" t="s">
        <v>143</v>
      </c>
      <c r="Y51" s="63" t="s">
        <v>144</v>
      </c>
      <c r="Z51" s="40" t="s">
        <v>56</v>
      </c>
      <c r="AA51" s="69">
        <v>4</v>
      </c>
      <c r="AB51" s="41"/>
      <c r="AC51" s="41"/>
      <c r="AD51" s="9">
        <f t="shared" si="1"/>
        <v>1</v>
      </c>
      <c r="AE51" s="9"/>
      <c r="AF51" s="9"/>
      <c r="AG51" s="9"/>
      <c r="AH51" s="9"/>
      <c r="AI51" s="9"/>
      <c r="AJ51" s="9"/>
      <c r="AK51" s="9"/>
      <c r="AL51" s="9"/>
      <c r="AM51" s="9"/>
    </row>
    <row r="52" spans="1:39" s="51" customFormat="1" ht="12.75" customHeight="1">
      <c r="A52" s="38">
        <f t="shared" si="0"/>
        <v>46</v>
      </c>
      <c r="B52" s="39" t="s">
        <v>564</v>
      </c>
      <c r="C52" s="39" t="s">
        <v>565</v>
      </c>
      <c r="D52" s="49"/>
      <c r="E52" s="50"/>
      <c r="F52" s="50"/>
      <c r="G52" s="38" t="s">
        <v>520</v>
      </c>
      <c r="H52" s="38"/>
      <c r="I52" s="38">
        <v>3</v>
      </c>
      <c r="J52" s="38"/>
      <c r="K52" s="38"/>
      <c r="L52" s="38"/>
      <c r="M52" s="58"/>
      <c r="N52" s="158" t="s">
        <v>517</v>
      </c>
      <c r="O52" s="136"/>
      <c r="P52" s="137"/>
      <c r="Q52" s="62"/>
      <c r="R52" s="39"/>
      <c r="S52" s="39"/>
      <c r="T52" s="49"/>
      <c r="U52" s="50"/>
      <c r="V52" s="50"/>
      <c r="W52" s="62"/>
      <c r="X52" s="65"/>
      <c r="Y52" s="66"/>
      <c r="Z52" s="40"/>
      <c r="AA52" s="68"/>
      <c r="AB52" s="41"/>
      <c r="AC52" s="41"/>
      <c r="AD52" s="9">
        <f t="shared" si="1"/>
        <v>0</v>
      </c>
      <c r="AE52" s="9"/>
      <c r="AF52" s="9"/>
      <c r="AG52" s="9"/>
      <c r="AH52" s="9"/>
      <c r="AI52" s="9"/>
      <c r="AJ52" s="9"/>
      <c r="AK52" s="9"/>
      <c r="AL52" s="9"/>
      <c r="AM52" s="9"/>
    </row>
    <row r="53" spans="1:39" s="51" customFormat="1" ht="12.75" customHeight="1">
      <c r="A53" s="38">
        <f t="shared" si="0"/>
        <v>47</v>
      </c>
      <c r="B53" s="39" t="s">
        <v>145</v>
      </c>
      <c r="C53" s="39" t="s">
        <v>566</v>
      </c>
      <c r="D53" s="49" t="s">
        <v>888</v>
      </c>
      <c r="E53" s="50">
        <v>5</v>
      </c>
      <c r="F53" s="50"/>
      <c r="G53" s="38" t="s">
        <v>517</v>
      </c>
      <c r="H53" s="38"/>
      <c r="I53" s="38">
        <v>4</v>
      </c>
      <c r="J53" s="38"/>
      <c r="K53" s="38"/>
      <c r="L53" s="38"/>
      <c r="M53" s="58"/>
      <c r="N53" s="158" t="s">
        <v>517</v>
      </c>
      <c r="O53" s="136"/>
      <c r="P53" s="137"/>
      <c r="Q53" s="62"/>
      <c r="R53" s="67"/>
      <c r="S53" s="63"/>
      <c r="T53" s="40"/>
      <c r="U53" s="41"/>
      <c r="V53" s="41"/>
      <c r="W53" s="62" t="s">
        <v>841</v>
      </c>
      <c r="X53" s="40" t="s">
        <v>145</v>
      </c>
      <c r="Y53" s="63" t="s">
        <v>146</v>
      </c>
      <c r="Z53" s="40" t="s">
        <v>56</v>
      </c>
      <c r="AA53" s="41">
        <v>8</v>
      </c>
      <c r="AB53" s="41"/>
      <c r="AC53" s="41"/>
      <c r="AD53" s="9">
        <f t="shared" si="1"/>
        <v>1</v>
      </c>
      <c r="AE53" s="9"/>
      <c r="AF53" s="9"/>
      <c r="AG53" s="9"/>
      <c r="AH53" s="9"/>
      <c r="AI53" s="9"/>
      <c r="AJ53" s="9"/>
      <c r="AK53" s="9"/>
      <c r="AL53" s="9"/>
      <c r="AM53" s="9"/>
    </row>
    <row r="54" spans="1:39" s="51" customFormat="1" ht="12.75" customHeight="1">
      <c r="A54" s="38">
        <f t="shared" si="0"/>
        <v>48</v>
      </c>
      <c r="B54" s="39" t="s">
        <v>147</v>
      </c>
      <c r="C54" s="39" t="s">
        <v>567</v>
      </c>
      <c r="D54" s="49" t="s">
        <v>888</v>
      </c>
      <c r="E54" s="50">
        <v>5</v>
      </c>
      <c r="F54" s="50"/>
      <c r="G54" s="38" t="s">
        <v>517</v>
      </c>
      <c r="H54" s="38"/>
      <c r="I54" s="38">
        <v>4</v>
      </c>
      <c r="J54" s="38"/>
      <c r="K54" s="38"/>
      <c r="L54" s="38"/>
      <c r="M54" s="58"/>
      <c r="N54" s="158" t="s">
        <v>517</v>
      </c>
      <c r="O54" s="136"/>
      <c r="P54" s="137"/>
      <c r="Q54" s="62"/>
      <c r="R54" s="39"/>
      <c r="S54" s="39"/>
      <c r="T54" s="49"/>
      <c r="U54" s="50"/>
      <c r="V54" s="50"/>
      <c r="W54" s="62" t="s">
        <v>841</v>
      </c>
      <c r="X54" s="65" t="s">
        <v>147</v>
      </c>
      <c r="Y54" s="66" t="s">
        <v>148</v>
      </c>
      <c r="Z54" s="40" t="s">
        <v>56</v>
      </c>
      <c r="AA54" s="41">
        <v>8</v>
      </c>
      <c r="AB54" s="41"/>
      <c r="AC54" s="41"/>
      <c r="AD54" s="9">
        <f t="shared" si="1"/>
        <v>1</v>
      </c>
      <c r="AE54" s="9"/>
      <c r="AF54" s="9"/>
      <c r="AG54" s="9"/>
      <c r="AH54" s="9"/>
      <c r="AI54" s="9"/>
      <c r="AJ54" s="9"/>
      <c r="AK54" s="9"/>
      <c r="AL54" s="9"/>
      <c r="AM54" s="9"/>
    </row>
    <row r="55" spans="1:39" s="51" customFormat="1" ht="12.75" customHeight="1">
      <c r="A55" s="38">
        <f t="shared" si="0"/>
        <v>49</v>
      </c>
      <c r="B55" s="39" t="s">
        <v>568</v>
      </c>
      <c r="C55" s="39" t="s">
        <v>569</v>
      </c>
      <c r="D55" s="49"/>
      <c r="E55" s="50"/>
      <c r="F55" s="50"/>
      <c r="G55" s="38" t="s">
        <v>520</v>
      </c>
      <c r="H55" s="38"/>
      <c r="I55" s="38">
        <v>3</v>
      </c>
      <c r="J55" s="38"/>
      <c r="K55" s="38"/>
      <c r="L55" s="38"/>
      <c r="M55" s="58"/>
      <c r="N55" s="158" t="s">
        <v>517</v>
      </c>
      <c r="O55" s="136"/>
      <c r="P55" s="137"/>
      <c r="Q55" s="62"/>
      <c r="R55" s="66"/>
      <c r="S55" s="39"/>
      <c r="T55" s="49"/>
      <c r="U55" s="50"/>
      <c r="V55" s="41"/>
      <c r="W55" s="62"/>
      <c r="X55" s="65"/>
      <c r="Y55" s="66"/>
      <c r="Z55" s="40"/>
      <c r="AA55" s="41"/>
      <c r="AB55" s="41"/>
      <c r="AC55" s="41"/>
      <c r="AD55" s="9">
        <f t="shared" si="1"/>
        <v>0</v>
      </c>
      <c r="AE55" s="9"/>
      <c r="AF55" s="9"/>
      <c r="AG55" s="9"/>
      <c r="AH55" s="9"/>
      <c r="AI55" s="9"/>
      <c r="AJ55" s="9"/>
      <c r="AK55" s="9"/>
      <c r="AL55" s="9"/>
      <c r="AM55" s="9"/>
    </row>
    <row r="56" spans="1:39" s="51" customFormat="1" ht="12.75" customHeight="1">
      <c r="A56" s="38">
        <f t="shared" si="0"/>
        <v>50</v>
      </c>
      <c r="B56" s="39" t="s">
        <v>160</v>
      </c>
      <c r="C56" s="39" t="s">
        <v>570</v>
      </c>
      <c r="D56" s="49" t="s">
        <v>888</v>
      </c>
      <c r="E56" s="50">
        <v>6</v>
      </c>
      <c r="F56" s="50"/>
      <c r="G56" s="38" t="s">
        <v>517</v>
      </c>
      <c r="H56" s="38"/>
      <c r="I56" s="38">
        <v>4</v>
      </c>
      <c r="J56" s="38"/>
      <c r="K56" s="38"/>
      <c r="L56" s="38"/>
      <c r="M56" s="58"/>
      <c r="N56" s="158" t="s">
        <v>517</v>
      </c>
      <c r="O56" s="136"/>
      <c r="P56" s="137"/>
      <c r="Q56" s="62"/>
      <c r="R56" s="66"/>
      <c r="S56" s="39"/>
      <c r="T56" s="49"/>
      <c r="U56" s="50"/>
      <c r="V56" s="41"/>
      <c r="W56" s="62" t="s">
        <v>841</v>
      </c>
      <c r="X56" s="65" t="s">
        <v>160</v>
      </c>
      <c r="Y56" s="66" t="s">
        <v>161</v>
      </c>
      <c r="Z56" s="40" t="s">
        <v>56</v>
      </c>
      <c r="AA56" s="41">
        <v>12</v>
      </c>
      <c r="AB56" s="41"/>
      <c r="AC56" s="41"/>
      <c r="AD56" s="9">
        <f t="shared" si="1"/>
        <v>1</v>
      </c>
      <c r="AE56" s="9"/>
      <c r="AF56" s="9"/>
      <c r="AG56" s="9"/>
      <c r="AH56" s="9"/>
      <c r="AI56" s="9"/>
      <c r="AJ56" s="9"/>
      <c r="AK56" s="9"/>
      <c r="AL56" s="9"/>
      <c r="AM56" s="9"/>
    </row>
    <row r="57" spans="1:39" s="51" customFormat="1" ht="12.75" customHeight="1">
      <c r="A57" s="38">
        <f t="shared" si="0"/>
        <v>51</v>
      </c>
      <c r="B57" s="39" t="s">
        <v>162</v>
      </c>
      <c r="C57" s="39" t="s">
        <v>571</v>
      </c>
      <c r="D57" s="49" t="s">
        <v>888</v>
      </c>
      <c r="E57" s="50">
        <v>4</v>
      </c>
      <c r="F57" s="50"/>
      <c r="G57" s="38" t="s">
        <v>517</v>
      </c>
      <c r="H57" s="38"/>
      <c r="I57" s="38">
        <v>4</v>
      </c>
      <c r="J57" s="38"/>
      <c r="K57" s="38"/>
      <c r="L57" s="38"/>
      <c r="M57" s="58"/>
      <c r="N57" s="158" t="s">
        <v>517</v>
      </c>
      <c r="O57" s="136"/>
      <c r="P57" s="137"/>
      <c r="Q57" s="62"/>
      <c r="R57" s="66"/>
      <c r="S57" s="39"/>
      <c r="T57" s="49"/>
      <c r="U57" s="50"/>
      <c r="V57" s="41"/>
      <c r="W57" s="62" t="s">
        <v>841</v>
      </c>
      <c r="X57" s="65" t="s">
        <v>162</v>
      </c>
      <c r="Y57" s="66" t="s">
        <v>163</v>
      </c>
      <c r="Z57" s="40" t="s">
        <v>56</v>
      </c>
      <c r="AA57" s="41">
        <v>8</v>
      </c>
      <c r="AB57" s="41"/>
      <c r="AC57" s="41"/>
      <c r="AD57" s="9">
        <f t="shared" si="1"/>
        <v>1</v>
      </c>
      <c r="AE57" s="9"/>
      <c r="AF57" s="9"/>
      <c r="AG57" s="9"/>
      <c r="AH57" s="9"/>
      <c r="AI57" s="9"/>
      <c r="AJ57" s="9"/>
      <c r="AK57" s="9"/>
      <c r="AL57" s="9"/>
      <c r="AM57" s="9"/>
    </row>
    <row r="58" spans="1:39" s="51" customFormat="1" ht="12.75" customHeight="1">
      <c r="A58" s="38">
        <f t="shared" si="0"/>
        <v>52</v>
      </c>
      <c r="B58" s="39" t="s">
        <v>572</v>
      </c>
      <c r="C58" s="39" t="s">
        <v>573</v>
      </c>
      <c r="D58" s="49"/>
      <c r="E58" s="50"/>
      <c r="F58" s="50"/>
      <c r="G58" s="38" t="s">
        <v>520</v>
      </c>
      <c r="H58" s="38"/>
      <c r="I58" s="38">
        <v>2</v>
      </c>
      <c r="J58" s="38"/>
      <c r="K58" s="38"/>
      <c r="L58" s="38"/>
      <c r="M58" s="58"/>
      <c r="N58" s="158" t="s">
        <v>517</v>
      </c>
      <c r="O58" s="136"/>
      <c r="P58" s="137"/>
      <c r="Q58" s="62"/>
      <c r="R58" s="66"/>
      <c r="S58" s="39"/>
      <c r="T58" s="49"/>
      <c r="U58" s="50"/>
      <c r="V58" s="41"/>
      <c r="W58" s="62"/>
      <c r="X58" s="65"/>
      <c r="Y58" s="66"/>
      <c r="Z58" s="40"/>
      <c r="AA58" s="41"/>
      <c r="AB58" s="41"/>
      <c r="AC58" s="41"/>
      <c r="AD58" s="9">
        <f t="shared" si="1"/>
        <v>0</v>
      </c>
      <c r="AE58" s="9"/>
      <c r="AF58" s="9"/>
      <c r="AG58" s="9"/>
      <c r="AH58" s="9"/>
      <c r="AI58" s="9"/>
      <c r="AJ58" s="9"/>
      <c r="AK58" s="9"/>
      <c r="AL58" s="9"/>
      <c r="AM58" s="9"/>
    </row>
    <row r="59" spans="1:39" s="51" customFormat="1" ht="12.75" customHeight="1">
      <c r="A59" s="38">
        <f t="shared" si="0"/>
        <v>53</v>
      </c>
      <c r="B59" s="39" t="s">
        <v>164</v>
      </c>
      <c r="C59" s="39" t="s">
        <v>562</v>
      </c>
      <c r="D59" s="49" t="s">
        <v>887</v>
      </c>
      <c r="E59" s="50">
        <v>2</v>
      </c>
      <c r="F59" s="50"/>
      <c r="G59" s="38" t="s">
        <v>517</v>
      </c>
      <c r="H59" s="38"/>
      <c r="I59" s="38">
        <v>3</v>
      </c>
      <c r="J59" s="38"/>
      <c r="K59" s="38"/>
      <c r="L59" s="38"/>
      <c r="M59" s="58"/>
      <c r="N59" s="158" t="s">
        <v>517</v>
      </c>
      <c r="O59" s="136"/>
      <c r="P59" s="137"/>
      <c r="Q59" s="62"/>
      <c r="R59" s="66"/>
      <c r="S59" s="39"/>
      <c r="T59" s="49"/>
      <c r="U59" s="50"/>
      <c r="V59" s="41"/>
      <c r="W59" s="62" t="s">
        <v>841</v>
      </c>
      <c r="X59" s="65" t="s">
        <v>164</v>
      </c>
      <c r="Y59" s="66" t="s">
        <v>165</v>
      </c>
      <c r="Z59" s="40" t="s">
        <v>56</v>
      </c>
      <c r="AA59" s="41">
        <v>2</v>
      </c>
      <c r="AB59" s="41"/>
      <c r="AC59" s="41"/>
      <c r="AD59" s="9">
        <f t="shared" si="1"/>
        <v>1</v>
      </c>
      <c r="AE59" s="9"/>
      <c r="AF59" s="9"/>
      <c r="AG59" s="9"/>
      <c r="AH59" s="9"/>
      <c r="AI59" s="9"/>
      <c r="AJ59" s="9"/>
      <c r="AK59" s="9"/>
      <c r="AL59" s="9"/>
      <c r="AM59" s="9"/>
    </row>
    <row r="60" spans="1:39" s="51" customFormat="1" ht="12.75" customHeight="1">
      <c r="A60" s="38">
        <f t="shared" si="0"/>
        <v>54</v>
      </c>
      <c r="B60" s="39" t="s">
        <v>166</v>
      </c>
      <c r="C60" s="39" t="s">
        <v>563</v>
      </c>
      <c r="D60" s="49" t="s">
        <v>888</v>
      </c>
      <c r="E60" s="50">
        <v>3</v>
      </c>
      <c r="F60" s="50"/>
      <c r="G60" s="38" t="s">
        <v>517</v>
      </c>
      <c r="H60" s="38"/>
      <c r="I60" s="38">
        <v>3</v>
      </c>
      <c r="J60" s="38"/>
      <c r="K60" s="38"/>
      <c r="L60" s="38"/>
      <c r="M60" s="58"/>
      <c r="N60" s="158" t="s">
        <v>517</v>
      </c>
      <c r="O60" s="136"/>
      <c r="P60" s="137"/>
      <c r="Q60" s="62"/>
      <c r="R60" s="66"/>
      <c r="S60" s="39"/>
      <c r="T60" s="49"/>
      <c r="U60" s="50"/>
      <c r="V60" s="41"/>
      <c r="W60" s="62" t="s">
        <v>841</v>
      </c>
      <c r="X60" s="65" t="s">
        <v>166</v>
      </c>
      <c r="Y60" s="66" t="s">
        <v>167</v>
      </c>
      <c r="Z60" s="40" t="s">
        <v>56</v>
      </c>
      <c r="AA60" s="41">
        <v>4</v>
      </c>
      <c r="AB60" s="41"/>
      <c r="AC60" s="41"/>
      <c r="AD60" s="9">
        <f t="shared" si="1"/>
        <v>1</v>
      </c>
      <c r="AE60" s="9"/>
      <c r="AF60" s="9"/>
      <c r="AG60" s="9"/>
      <c r="AH60" s="9"/>
      <c r="AI60" s="9"/>
      <c r="AJ60" s="9"/>
      <c r="AK60" s="9"/>
      <c r="AL60" s="9"/>
      <c r="AM60" s="9"/>
    </row>
    <row r="61" spans="1:39" s="51" customFormat="1" ht="12.75" customHeight="1">
      <c r="A61" s="38">
        <f t="shared" si="0"/>
        <v>55</v>
      </c>
      <c r="B61" s="39" t="s">
        <v>574</v>
      </c>
      <c r="C61" s="39" t="s">
        <v>575</v>
      </c>
      <c r="D61" s="49"/>
      <c r="E61" s="50"/>
      <c r="F61" s="50"/>
      <c r="G61" s="38" t="s">
        <v>520</v>
      </c>
      <c r="H61" s="38"/>
      <c r="I61" s="38">
        <v>3</v>
      </c>
      <c r="J61" s="38"/>
      <c r="K61" s="38"/>
      <c r="L61" s="38"/>
      <c r="M61" s="58"/>
      <c r="N61" s="158" t="s">
        <v>517</v>
      </c>
      <c r="O61" s="136"/>
      <c r="P61" s="137"/>
      <c r="Q61" s="62"/>
      <c r="R61" s="66"/>
      <c r="S61" s="39"/>
      <c r="T61" s="49"/>
      <c r="U61" s="50"/>
      <c r="V61" s="41"/>
      <c r="W61" s="62"/>
      <c r="X61" s="65"/>
      <c r="Y61" s="66"/>
      <c r="Z61" s="40"/>
      <c r="AA61" s="41"/>
      <c r="AB61" s="41"/>
      <c r="AC61" s="41"/>
      <c r="AD61" s="9">
        <f t="shared" si="1"/>
        <v>0</v>
      </c>
      <c r="AE61" s="9"/>
      <c r="AF61" s="9"/>
      <c r="AG61" s="9"/>
      <c r="AH61" s="9"/>
      <c r="AI61" s="9"/>
      <c r="AJ61" s="9"/>
      <c r="AK61" s="9"/>
      <c r="AL61" s="9"/>
      <c r="AM61" s="9"/>
    </row>
    <row r="62" spans="1:39" s="51" customFormat="1" ht="12.75" customHeight="1">
      <c r="A62" s="38">
        <f t="shared" si="0"/>
        <v>56</v>
      </c>
      <c r="B62" s="39" t="s">
        <v>168</v>
      </c>
      <c r="C62" s="39" t="s">
        <v>576</v>
      </c>
      <c r="D62" s="49" t="s">
        <v>888</v>
      </c>
      <c r="E62" s="50">
        <v>5</v>
      </c>
      <c r="F62" s="50"/>
      <c r="G62" s="38" t="s">
        <v>517</v>
      </c>
      <c r="H62" s="38"/>
      <c r="I62" s="38">
        <v>4</v>
      </c>
      <c r="J62" s="38"/>
      <c r="K62" s="38"/>
      <c r="L62" s="38"/>
      <c r="M62" s="58"/>
      <c r="N62" s="158" t="s">
        <v>517</v>
      </c>
      <c r="O62" s="136"/>
      <c r="P62" s="137"/>
      <c r="Q62" s="62"/>
      <c r="R62" s="66"/>
      <c r="S62" s="63"/>
      <c r="T62" s="40"/>
      <c r="U62" s="41"/>
      <c r="V62" s="41"/>
      <c r="W62" s="62" t="s">
        <v>841</v>
      </c>
      <c r="X62" s="65" t="s">
        <v>168</v>
      </c>
      <c r="Y62" s="66" t="s">
        <v>169</v>
      </c>
      <c r="Z62" s="40" t="s">
        <v>56</v>
      </c>
      <c r="AA62" s="41">
        <v>8</v>
      </c>
      <c r="AB62" s="41"/>
      <c r="AC62" s="41"/>
      <c r="AD62" s="9">
        <f t="shared" si="1"/>
        <v>1</v>
      </c>
      <c r="AE62" s="9"/>
      <c r="AF62" s="9"/>
      <c r="AG62" s="9"/>
      <c r="AH62" s="9"/>
      <c r="AI62" s="9"/>
      <c r="AJ62" s="9"/>
      <c r="AK62" s="9"/>
      <c r="AL62" s="9"/>
      <c r="AM62" s="9"/>
    </row>
    <row r="63" spans="1:39" s="51" customFormat="1" ht="12.75" customHeight="1">
      <c r="A63" s="38">
        <f t="shared" si="0"/>
        <v>57</v>
      </c>
      <c r="B63" s="39" t="s">
        <v>170</v>
      </c>
      <c r="C63" s="39" t="s">
        <v>577</v>
      </c>
      <c r="D63" s="49" t="s">
        <v>888</v>
      </c>
      <c r="E63" s="50">
        <v>5</v>
      </c>
      <c r="F63" s="50"/>
      <c r="G63" s="38" t="s">
        <v>517</v>
      </c>
      <c r="H63" s="38"/>
      <c r="I63" s="38">
        <v>4</v>
      </c>
      <c r="J63" s="38"/>
      <c r="K63" s="38"/>
      <c r="L63" s="38"/>
      <c r="M63" s="58"/>
      <c r="N63" s="158" t="s">
        <v>517</v>
      </c>
      <c r="O63" s="136"/>
      <c r="P63" s="137"/>
      <c r="Q63" s="62"/>
      <c r="R63" s="66"/>
      <c r="S63" s="63"/>
      <c r="T63" s="40"/>
      <c r="U63" s="41"/>
      <c r="V63" s="41"/>
      <c r="W63" s="62" t="s">
        <v>841</v>
      </c>
      <c r="X63" s="65" t="s">
        <v>170</v>
      </c>
      <c r="Y63" s="66" t="s">
        <v>171</v>
      </c>
      <c r="Z63" s="40" t="s">
        <v>56</v>
      </c>
      <c r="AA63" s="41">
        <v>8</v>
      </c>
      <c r="AB63" s="41"/>
      <c r="AC63" s="41"/>
      <c r="AD63" s="9">
        <f t="shared" si="1"/>
        <v>1</v>
      </c>
      <c r="AE63" s="9"/>
      <c r="AF63" s="9"/>
      <c r="AG63" s="9"/>
      <c r="AH63" s="9"/>
      <c r="AI63" s="9"/>
      <c r="AJ63" s="9"/>
      <c r="AK63" s="9"/>
      <c r="AL63" s="9"/>
      <c r="AM63" s="9"/>
    </row>
    <row r="64" spans="1:39" s="51" customFormat="1" ht="12.75" customHeight="1">
      <c r="A64" s="38">
        <f t="shared" si="0"/>
        <v>58</v>
      </c>
      <c r="B64" s="39" t="s">
        <v>183</v>
      </c>
      <c r="C64" s="39" t="s">
        <v>578</v>
      </c>
      <c r="D64" s="49" t="s">
        <v>887</v>
      </c>
      <c r="E64" s="50">
        <v>1</v>
      </c>
      <c r="F64" s="50"/>
      <c r="G64" s="38" t="s">
        <v>517</v>
      </c>
      <c r="H64" s="38"/>
      <c r="I64" s="38">
        <v>3</v>
      </c>
      <c r="J64" s="38"/>
      <c r="K64" s="38"/>
      <c r="L64" s="38"/>
      <c r="M64" s="58"/>
      <c r="N64" s="158" t="s">
        <v>517</v>
      </c>
      <c r="O64" s="136"/>
      <c r="P64" s="137"/>
      <c r="Q64" s="62"/>
      <c r="R64" s="66"/>
      <c r="S64" s="63"/>
      <c r="T64" s="40"/>
      <c r="U64" s="41"/>
      <c r="V64" s="41"/>
      <c r="W64" s="62" t="s">
        <v>841</v>
      </c>
      <c r="X64" s="65" t="s">
        <v>183</v>
      </c>
      <c r="Y64" s="66" t="s">
        <v>184</v>
      </c>
      <c r="Z64" s="40" t="s">
        <v>56</v>
      </c>
      <c r="AA64" s="41">
        <v>1</v>
      </c>
      <c r="AB64" s="41"/>
      <c r="AC64" s="41"/>
      <c r="AD64" s="9">
        <f t="shared" si="1"/>
        <v>1</v>
      </c>
      <c r="AE64" s="9"/>
      <c r="AF64" s="9"/>
      <c r="AG64" s="9"/>
      <c r="AH64" s="9"/>
      <c r="AI64" s="9"/>
      <c r="AJ64" s="9"/>
      <c r="AK64" s="9"/>
      <c r="AL64" s="9"/>
      <c r="AM64" s="9"/>
    </row>
    <row r="65" spans="1:39" s="51" customFormat="1" ht="12.75" customHeight="1">
      <c r="A65" s="38">
        <f t="shared" si="0"/>
        <v>59</v>
      </c>
      <c r="B65" s="39" t="s">
        <v>579</v>
      </c>
      <c r="C65" s="39" t="s">
        <v>580</v>
      </c>
      <c r="D65" s="49" t="s">
        <v>887</v>
      </c>
      <c r="E65" s="50">
        <v>1</v>
      </c>
      <c r="F65" s="50"/>
      <c r="G65" s="38" t="s">
        <v>517</v>
      </c>
      <c r="H65" s="38"/>
      <c r="I65" s="38">
        <v>3</v>
      </c>
      <c r="J65" s="38"/>
      <c r="K65" s="38"/>
      <c r="L65" s="38"/>
      <c r="M65" s="58"/>
      <c r="N65" s="158" t="s">
        <v>517</v>
      </c>
      <c r="O65" s="136"/>
      <c r="P65" s="137"/>
      <c r="Q65" s="62"/>
      <c r="R65" s="66"/>
      <c r="S65" s="63"/>
      <c r="T65" s="40"/>
      <c r="U65" s="41"/>
      <c r="V65" s="41"/>
      <c r="W65" s="62"/>
      <c r="X65" s="65"/>
      <c r="Y65" s="66"/>
      <c r="Z65" s="40"/>
      <c r="AA65" s="41"/>
      <c r="AB65" s="41"/>
      <c r="AC65" s="41" t="s">
        <v>838</v>
      </c>
      <c r="AD65" s="9">
        <f t="shared" si="1"/>
        <v>0</v>
      </c>
      <c r="AE65" s="9"/>
      <c r="AF65" s="9"/>
      <c r="AG65" s="9"/>
      <c r="AH65" s="9"/>
      <c r="AI65" s="9"/>
      <c r="AJ65" s="9"/>
      <c r="AK65" s="9"/>
      <c r="AL65" s="9"/>
      <c r="AM65" s="9"/>
    </row>
    <row r="66" spans="1:39" s="51" customFormat="1" ht="12.75" customHeight="1">
      <c r="A66" s="38">
        <f t="shared" si="0"/>
        <v>60</v>
      </c>
      <c r="B66" s="39" t="s">
        <v>581</v>
      </c>
      <c r="C66" s="39" t="s">
        <v>570</v>
      </c>
      <c r="D66" s="49"/>
      <c r="E66" s="50"/>
      <c r="F66" s="50"/>
      <c r="G66" s="38" t="s">
        <v>520</v>
      </c>
      <c r="H66" s="38"/>
      <c r="I66" s="38">
        <v>3</v>
      </c>
      <c r="J66" s="38"/>
      <c r="K66" s="38"/>
      <c r="L66" s="38"/>
      <c r="M66" s="58"/>
      <c r="N66" s="158" t="s">
        <v>517</v>
      </c>
      <c r="O66" s="136"/>
      <c r="P66" s="137"/>
      <c r="Q66" s="62"/>
      <c r="R66" s="66"/>
      <c r="S66" s="63"/>
      <c r="T66" s="40"/>
      <c r="U66" s="41"/>
      <c r="V66" s="41"/>
      <c r="W66" s="62"/>
      <c r="X66" s="65"/>
      <c r="Y66" s="66"/>
      <c r="Z66" s="40"/>
      <c r="AA66" s="41"/>
      <c r="AB66" s="41"/>
      <c r="AC66" s="41"/>
      <c r="AD66" s="9">
        <f t="shared" si="1"/>
        <v>0</v>
      </c>
      <c r="AE66" s="9"/>
      <c r="AF66" s="9"/>
      <c r="AG66" s="9"/>
      <c r="AH66" s="9"/>
      <c r="AI66" s="9"/>
      <c r="AJ66" s="9"/>
      <c r="AK66" s="9"/>
      <c r="AL66" s="9"/>
      <c r="AM66" s="9"/>
    </row>
    <row r="67" spans="1:39" s="51" customFormat="1" ht="12.75" customHeight="1">
      <c r="A67" s="38">
        <f t="shared" si="0"/>
        <v>61</v>
      </c>
      <c r="B67" s="39" t="s">
        <v>185</v>
      </c>
      <c r="C67" s="39" t="s">
        <v>582</v>
      </c>
      <c r="D67" s="49" t="s">
        <v>888</v>
      </c>
      <c r="E67" s="50">
        <v>6</v>
      </c>
      <c r="F67" s="50"/>
      <c r="G67" s="38" t="s">
        <v>517</v>
      </c>
      <c r="H67" s="38"/>
      <c r="I67" s="38">
        <v>4</v>
      </c>
      <c r="J67" s="38"/>
      <c r="K67" s="38"/>
      <c r="L67" s="38"/>
      <c r="M67" s="58"/>
      <c r="N67" s="158" t="s">
        <v>517</v>
      </c>
      <c r="O67" s="136"/>
      <c r="P67" s="137"/>
      <c r="Q67" s="62"/>
      <c r="R67" s="66"/>
      <c r="S67" s="63"/>
      <c r="T67" s="40"/>
      <c r="U67" s="41"/>
      <c r="V67" s="41"/>
      <c r="W67" s="62" t="s">
        <v>841</v>
      </c>
      <c r="X67" s="65" t="s">
        <v>185</v>
      </c>
      <c r="Y67" s="66" t="s">
        <v>186</v>
      </c>
      <c r="Z67" s="40" t="s">
        <v>56</v>
      </c>
      <c r="AA67" s="41">
        <v>12</v>
      </c>
      <c r="AB67" s="41"/>
      <c r="AC67" s="41"/>
      <c r="AD67" s="9">
        <f t="shared" si="1"/>
        <v>1</v>
      </c>
      <c r="AE67" s="9"/>
      <c r="AF67" s="9"/>
      <c r="AG67" s="9"/>
      <c r="AH67" s="9"/>
      <c r="AI67" s="9"/>
      <c r="AJ67" s="9"/>
      <c r="AK67" s="9"/>
      <c r="AL67" s="9"/>
      <c r="AM67" s="9"/>
    </row>
    <row r="68" spans="1:39" s="51" customFormat="1" ht="12.75" customHeight="1">
      <c r="A68" s="38">
        <f t="shared" si="0"/>
        <v>62</v>
      </c>
      <c r="B68" s="39" t="s">
        <v>583</v>
      </c>
      <c r="C68" s="39" t="s">
        <v>584</v>
      </c>
      <c r="D68" s="49"/>
      <c r="E68" s="50"/>
      <c r="F68" s="50"/>
      <c r="G68" s="38" t="s">
        <v>520</v>
      </c>
      <c r="H68" s="38"/>
      <c r="I68" s="38">
        <v>4</v>
      </c>
      <c r="J68" s="38"/>
      <c r="K68" s="38"/>
      <c r="L68" s="38"/>
      <c r="M68" s="58"/>
      <c r="N68" s="158" t="s">
        <v>517</v>
      </c>
      <c r="O68" s="136"/>
      <c r="P68" s="137"/>
      <c r="Q68" s="62"/>
      <c r="R68" s="66"/>
      <c r="S68" s="63"/>
      <c r="T68" s="40"/>
      <c r="U68" s="41"/>
      <c r="V68" s="41"/>
      <c r="W68" s="62"/>
      <c r="X68" s="65"/>
      <c r="Y68" s="66"/>
      <c r="Z68" s="40"/>
      <c r="AA68" s="41"/>
      <c r="AB68" s="41"/>
      <c r="AC68" s="41"/>
      <c r="AD68" s="9">
        <f t="shared" si="1"/>
        <v>0</v>
      </c>
      <c r="AE68" s="9"/>
      <c r="AF68" s="9"/>
      <c r="AG68" s="9"/>
      <c r="AH68" s="9"/>
      <c r="AI68" s="9"/>
      <c r="AJ68" s="9"/>
      <c r="AK68" s="9"/>
      <c r="AL68" s="9"/>
      <c r="AM68" s="9"/>
    </row>
    <row r="69" spans="1:39" s="51" customFormat="1" ht="12.75" customHeight="1">
      <c r="A69" s="38">
        <f t="shared" si="0"/>
        <v>63</v>
      </c>
      <c r="B69" s="39" t="s">
        <v>187</v>
      </c>
      <c r="C69" s="39" t="s">
        <v>585</v>
      </c>
      <c r="D69" s="49" t="s">
        <v>887</v>
      </c>
      <c r="E69" s="50">
        <v>1</v>
      </c>
      <c r="F69" s="50"/>
      <c r="G69" s="38" t="s">
        <v>517</v>
      </c>
      <c r="H69" s="38"/>
      <c r="I69" s="38">
        <v>5</v>
      </c>
      <c r="J69" s="38"/>
      <c r="K69" s="38"/>
      <c r="L69" s="38"/>
      <c r="M69" s="58"/>
      <c r="N69" s="158" t="s">
        <v>517</v>
      </c>
      <c r="O69" s="136"/>
      <c r="P69" s="137"/>
      <c r="Q69" s="62"/>
      <c r="R69" s="66"/>
      <c r="S69" s="63"/>
      <c r="T69" s="40"/>
      <c r="U69" s="41"/>
      <c r="V69" s="41"/>
      <c r="W69" s="62" t="s">
        <v>841</v>
      </c>
      <c r="X69" s="65" t="s">
        <v>187</v>
      </c>
      <c r="Y69" s="66" t="s">
        <v>188</v>
      </c>
      <c r="Z69" s="40" t="s">
        <v>56</v>
      </c>
      <c r="AA69" s="41">
        <v>1</v>
      </c>
      <c r="AB69" s="41"/>
      <c r="AC69" s="41"/>
      <c r="AD69" s="9">
        <f t="shared" si="1"/>
        <v>1</v>
      </c>
      <c r="AE69" s="9"/>
      <c r="AF69" s="9"/>
      <c r="AG69" s="9"/>
      <c r="AH69" s="9"/>
      <c r="AI69" s="9"/>
      <c r="AJ69" s="9"/>
      <c r="AK69" s="9"/>
      <c r="AL69" s="9"/>
      <c r="AM69" s="9"/>
    </row>
    <row r="70" spans="1:39" s="51" customFormat="1" ht="12.75" customHeight="1">
      <c r="A70" s="38">
        <f t="shared" si="0"/>
        <v>64</v>
      </c>
      <c r="B70" s="39" t="s">
        <v>189</v>
      </c>
      <c r="C70" s="39" t="s">
        <v>586</v>
      </c>
      <c r="D70" s="49" t="s">
        <v>888</v>
      </c>
      <c r="E70" s="50">
        <v>6</v>
      </c>
      <c r="F70" s="50"/>
      <c r="G70" s="38" t="s">
        <v>517</v>
      </c>
      <c r="H70" s="38"/>
      <c r="I70" s="38">
        <v>5</v>
      </c>
      <c r="J70" s="38"/>
      <c r="K70" s="38"/>
      <c r="L70" s="38"/>
      <c r="M70" s="58"/>
      <c r="N70" s="158" t="s">
        <v>517</v>
      </c>
      <c r="O70" s="136"/>
      <c r="P70" s="137"/>
      <c r="Q70" s="62"/>
      <c r="R70" s="66"/>
      <c r="S70" s="63"/>
      <c r="T70" s="40"/>
      <c r="U70" s="41"/>
      <c r="V70" s="41"/>
      <c r="W70" s="62" t="s">
        <v>841</v>
      </c>
      <c r="X70" s="65" t="s">
        <v>189</v>
      </c>
      <c r="Y70" s="66" t="s">
        <v>190</v>
      </c>
      <c r="Z70" s="40" t="s">
        <v>56</v>
      </c>
      <c r="AA70" s="41">
        <v>12</v>
      </c>
      <c r="AB70" s="41"/>
      <c r="AC70" s="41"/>
      <c r="AD70" s="9">
        <f t="shared" si="1"/>
        <v>1</v>
      </c>
      <c r="AE70" s="9"/>
      <c r="AF70" s="9"/>
      <c r="AG70" s="9"/>
      <c r="AH70" s="9"/>
      <c r="AI70" s="9"/>
      <c r="AJ70" s="9"/>
      <c r="AK70" s="9"/>
      <c r="AL70" s="9"/>
      <c r="AM70" s="9"/>
    </row>
    <row r="71" spans="1:39" s="51" customFormat="1" ht="12.75" customHeight="1">
      <c r="A71" s="38">
        <f t="shared" si="0"/>
        <v>65</v>
      </c>
      <c r="B71" s="39" t="s">
        <v>587</v>
      </c>
      <c r="C71" s="39" t="s">
        <v>588</v>
      </c>
      <c r="D71" s="49"/>
      <c r="E71" s="50"/>
      <c r="F71" s="50"/>
      <c r="G71" s="38" t="s">
        <v>520</v>
      </c>
      <c r="H71" s="38"/>
      <c r="I71" s="38">
        <v>2</v>
      </c>
      <c r="J71" s="38"/>
      <c r="K71" s="38"/>
      <c r="L71" s="38"/>
      <c r="M71" s="58"/>
      <c r="N71" s="158" t="s">
        <v>517</v>
      </c>
      <c r="O71" s="136"/>
      <c r="P71" s="137"/>
      <c r="Q71" s="62"/>
      <c r="R71" s="66"/>
      <c r="S71" s="63"/>
      <c r="T71" s="40"/>
      <c r="U71" s="41"/>
      <c r="V71" s="41"/>
      <c r="W71" s="62"/>
      <c r="X71" s="65"/>
      <c r="Y71" s="66"/>
      <c r="Z71" s="40"/>
      <c r="AA71" s="41"/>
      <c r="AB71" s="41"/>
      <c r="AC71" s="41"/>
      <c r="AD71" s="9">
        <f t="shared" si="1"/>
        <v>0</v>
      </c>
      <c r="AE71" s="9"/>
      <c r="AF71" s="9"/>
      <c r="AG71" s="9"/>
      <c r="AH71" s="9"/>
      <c r="AI71" s="9"/>
      <c r="AJ71" s="9"/>
      <c r="AK71" s="9"/>
      <c r="AL71" s="9"/>
      <c r="AM71" s="9"/>
    </row>
    <row r="72" spans="1:39" s="51" customFormat="1" ht="12.75" customHeight="1">
      <c r="A72" s="38">
        <f t="shared" ref="A72:A135" si="2">ROW()-6</f>
        <v>66</v>
      </c>
      <c r="B72" s="39" t="s">
        <v>589</v>
      </c>
      <c r="C72" s="39" t="s">
        <v>522</v>
      </c>
      <c r="D72" s="49"/>
      <c r="E72" s="50"/>
      <c r="F72" s="50"/>
      <c r="G72" s="38" t="s">
        <v>520</v>
      </c>
      <c r="H72" s="38"/>
      <c r="I72" s="38">
        <v>3</v>
      </c>
      <c r="J72" s="38"/>
      <c r="K72" s="38"/>
      <c r="L72" s="38"/>
      <c r="M72" s="58"/>
      <c r="N72" s="158" t="s">
        <v>517</v>
      </c>
      <c r="O72" s="136"/>
      <c r="P72" s="137"/>
      <c r="Q72" s="62"/>
      <c r="R72" s="66"/>
      <c r="S72" s="63"/>
      <c r="T72" s="40"/>
      <c r="U72" s="41"/>
      <c r="V72" s="41"/>
      <c r="W72" s="62"/>
      <c r="X72" s="65"/>
      <c r="Y72" s="66"/>
      <c r="Z72" s="40"/>
      <c r="AA72" s="41"/>
      <c r="AB72" s="41"/>
      <c r="AC72" s="41"/>
      <c r="AD72" s="9">
        <f t="shared" ref="AD72:AD135" si="3">COUNTIF($Y$7:$Y$199, Y72)</f>
        <v>0</v>
      </c>
      <c r="AE72" s="9"/>
      <c r="AF72" s="9"/>
      <c r="AG72" s="9"/>
      <c r="AH72" s="9"/>
      <c r="AI72" s="9"/>
      <c r="AJ72" s="9"/>
      <c r="AK72" s="9"/>
      <c r="AL72" s="9"/>
      <c r="AM72" s="9"/>
    </row>
    <row r="73" spans="1:39" s="51" customFormat="1" ht="12.75" customHeight="1">
      <c r="A73" s="38">
        <f t="shared" si="2"/>
        <v>67</v>
      </c>
      <c r="B73" s="39" t="s">
        <v>193</v>
      </c>
      <c r="C73" s="39" t="s">
        <v>590</v>
      </c>
      <c r="D73" s="49" t="s">
        <v>887</v>
      </c>
      <c r="E73" s="50">
        <v>1</v>
      </c>
      <c r="F73" s="50"/>
      <c r="G73" s="38" t="s">
        <v>517</v>
      </c>
      <c r="H73" s="38"/>
      <c r="I73" s="38">
        <v>4</v>
      </c>
      <c r="J73" s="38"/>
      <c r="K73" s="38"/>
      <c r="L73" s="38"/>
      <c r="M73" s="58"/>
      <c r="N73" s="158" t="s">
        <v>517</v>
      </c>
      <c r="O73" s="136"/>
      <c r="P73" s="137"/>
      <c r="Q73" s="62"/>
      <c r="R73" s="66"/>
      <c r="S73" s="63"/>
      <c r="T73" s="40"/>
      <c r="U73" s="41"/>
      <c r="V73" s="41"/>
      <c r="W73" s="62" t="s">
        <v>841</v>
      </c>
      <c r="X73" s="65" t="s">
        <v>193</v>
      </c>
      <c r="Y73" s="66" t="s">
        <v>194</v>
      </c>
      <c r="Z73" s="40" t="s">
        <v>56</v>
      </c>
      <c r="AA73" s="41">
        <v>1</v>
      </c>
      <c r="AB73" s="41"/>
      <c r="AC73" s="41"/>
      <c r="AD73" s="9">
        <f t="shared" si="3"/>
        <v>1</v>
      </c>
      <c r="AE73" s="9"/>
      <c r="AF73" s="9"/>
      <c r="AG73" s="9"/>
      <c r="AH73" s="9"/>
      <c r="AI73" s="9"/>
      <c r="AJ73" s="9"/>
      <c r="AK73" s="9"/>
      <c r="AL73" s="9"/>
      <c r="AM73" s="9"/>
    </row>
    <row r="74" spans="1:39" s="51" customFormat="1" ht="12.75" customHeight="1">
      <c r="A74" s="38">
        <f t="shared" si="2"/>
        <v>68</v>
      </c>
      <c r="B74" s="39" t="s">
        <v>195</v>
      </c>
      <c r="C74" s="39" t="s">
        <v>591</v>
      </c>
      <c r="D74" s="49" t="s">
        <v>888</v>
      </c>
      <c r="E74" s="50">
        <v>7</v>
      </c>
      <c r="F74" s="50"/>
      <c r="G74" s="38" t="s">
        <v>517</v>
      </c>
      <c r="H74" s="38"/>
      <c r="I74" s="38">
        <v>4</v>
      </c>
      <c r="J74" s="38"/>
      <c r="K74" s="38"/>
      <c r="L74" s="38"/>
      <c r="M74" s="58"/>
      <c r="N74" s="158" t="s">
        <v>517</v>
      </c>
      <c r="O74" s="136"/>
      <c r="P74" s="137"/>
      <c r="Q74" s="62"/>
      <c r="R74" s="66"/>
      <c r="S74" s="63"/>
      <c r="T74" s="40"/>
      <c r="U74" s="41"/>
      <c r="V74" s="41"/>
      <c r="W74" s="62" t="s">
        <v>841</v>
      </c>
      <c r="X74" s="65" t="s">
        <v>195</v>
      </c>
      <c r="Y74" s="66" t="s">
        <v>196</v>
      </c>
      <c r="Z74" s="40" t="s">
        <v>56</v>
      </c>
      <c r="AA74" s="41">
        <v>12</v>
      </c>
      <c r="AB74" s="41"/>
      <c r="AC74" s="41"/>
      <c r="AD74" s="9">
        <f t="shared" si="3"/>
        <v>1</v>
      </c>
      <c r="AE74" s="9"/>
      <c r="AF74" s="9"/>
      <c r="AG74" s="9"/>
      <c r="AH74" s="9"/>
      <c r="AI74" s="9"/>
      <c r="AJ74" s="9"/>
      <c r="AK74" s="9"/>
      <c r="AL74" s="9"/>
      <c r="AM74" s="9"/>
    </row>
    <row r="75" spans="1:39" s="51" customFormat="1" ht="12.75" customHeight="1">
      <c r="A75" s="38">
        <f t="shared" si="2"/>
        <v>69</v>
      </c>
      <c r="B75" s="39" t="s">
        <v>592</v>
      </c>
      <c r="C75" s="39" t="s">
        <v>526</v>
      </c>
      <c r="D75" s="49"/>
      <c r="E75" s="50"/>
      <c r="F75" s="50"/>
      <c r="G75" s="38" t="s">
        <v>520</v>
      </c>
      <c r="H75" s="38"/>
      <c r="I75" s="38">
        <v>3</v>
      </c>
      <c r="J75" s="38"/>
      <c r="K75" s="38"/>
      <c r="L75" s="38"/>
      <c r="M75" s="58"/>
      <c r="N75" s="158" t="s">
        <v>517</v>
      </c>
      <c r="O75" s="136"/>
      <c r="P75" s="137"/>
      <c r="Q75" s="62"/>
      <c r="R75" s="66"/>
      <c r="S75" s="63"/>
      <c r="T75" s="40"/>
      <c r="U75" s="41"/>
      <c r="V75" s="41"/>
      <c r="W75" s="62"/>
      <c r="X75" s="65"/>
      <c r="Y75" s="66"/>
      <c r="Z75" s="40"/>
      <c r="AA75" s="41"/>
      <c r="AB75" s="41"/>
      <c r="AC75" s="41"/>
      <c r="AD75" s="9">
        <f t="shared" si="3"/>
        <v>0</v>
      </c>
      <c r="AE75" s="9"/>
      <c r="AF75" s="9"/>
      <c r="AG75" s="9"/>
      <c r="AH75" s="9"/>
      <c r="AI75" s="9"/>
      <c r="AJ75" s="9"/>
      <c r="AK75" s="9"/>
      <c r="AL75" s="9"/>
      <c r="AM75" s="9"/>
    </row>
    <row r="76" spans="1:39" s="51" customFormat="1" ht="12.75" customHeight="1">
      <c r="A76" s="38">
        <f t="shared" si="2"/>
        <v>70</v>
      </c>
      <c r="B76" s="39" t="s">
        <v>197</v>
      </c>
      <c r="C76" s="39" t="s">
        <v>590</v>
      </c>
      <c r="D76" s="49" t="s">
        <v>887</v>
      </c>
      <c r="E76" s="50">
        <v>1</v>
      </c>
      <c r="F76" s="50"/>
      <c r="G76" s="38" t="s">
        <v>517</v>
      </c>
      <c r="H76" s="38"/>
      <c r="I76" s="38">
        <v>4</v>
      </c>
      <c r="J76" s="38"/>
      <c r="K76" s="38"/>
      <c r="L76" s="38"/>
      <c r="M76" s="58"/>
      <c r="N76" s="158" t="s">
        <v>517</v>
      </c>
      <c r="O76" s="136"/>
      <c r="P76" s="137"/>
      <c r="Q76" s="62"/>
      <c r="R76" s="66"/>
      <c r="S76" s="63"/>
      <c r="T76" s="40"/>
      <c r="U76" s="41"/>
      <c r="V76" s="41"/>
      <c r="W76" s="62" t="s">
        <v>841</v>
      </c>
      <c r="X76" s="65" t="s">
        <v>197</v>
      </c>
      <c r="Y76" s="66" t="s">
        <v>198</v>
      </c>
      <c r="Z76" s="40" t="s">
        <v>56</v>
      </c>
      <c r="AA76" s="41">
        <v>1</v>
      </c>
      <c r="AB76" s="41"/>
      <c r="AC76" s="41"/>
      <c r="AD76" s="9">
        <f t="shared" si="3"/>
        <v>1</v>
      </c>
      <c r="AE76" s="9"/>
      <c r="AF76" s="9"/>
      <c r="AG76" s="9"/>
      <c r="AH76" s="9"/>
      <c r="AI76" s="9"/>
      <c r="AJ76" s="9"/>
      <c r="AK76" s="9"/>
      <c r="AL76" s="9"/>
      <c r="AM76" s="9"/>
    </row>
    <row r="77" spans="1:39" s="51" customFormat="1" ht="12.75" customHeight="1">
      <c r="A77" s="38">
        <f t="shared" si="2"/>
        <v>71</v>
      </c>
      <c r="B77" s="39" t="s">
        <v>199</v>
      </c>
      <c r="C77" s="39" t="s">
        <v>591</v>
      </c>
      <c r="D77" s="49" t="s">
        <v>888</v>
      </c>
      <c r="E77" s="50">
        <v>7</v>
      </c>
      <c r="F77" s="50"/>
      <c r="G77" s="38" t="s">
        <v>517</v>
      </c>
      <c r="H77" s="38"/>
      <c r="I77" s="38">
        <v>4</v>
      </c>
      <c r="J77" s="38"/>
      <c r="K77" s="38"/>
      <c r="L77" s="38"/>
      <c r="M77" s="58"/>
      <c r="N77" s="158" t="s">
        <v>517</v>
      </c>
      <c r="O77" s="136"/>
      <c r="P77" s="137"/>
      <c r="Q77" s="62"/>
      <c r="R77" s="66"/>
      <c r="S77" s="63"/>
      <c r="T77" s="40"/>
      <c r="U77" s="41"/>
      <c r="V77" s="41"/>
      <c r="W77" s="62" t="s">
        <v>841</v>
      </c>
      <c r="X77" s="65" t="s">
        <v>199</v>
      </c>
      <c r="Y77" s="66" t="s">
        <v>200</v>
      </c>
      <c r="Z77" s="40" t="s">
        <v>56</v>
      </c>
      <c r="AA77" s="41">
        <v>12</v>
      </c>
      <c r="AB77" s="41"/>
      <c r="AC77" s="41"/>
      <c r="AD77" s="9">
        <f t="shared" si="3"/>
        <v>1</v>
      </c>
      <c r="AE77" s="9"/>
      <c r="AF77" s="9"/>
      <c r="AG77" s="9"/>
      <c r="AH77" s="9"/>
      <c r="AI77" s="9"/>
      <c r="AJ77" s="9"/>
      <c r="AK77" s="9"/>
      <c r="AL77" s="9"/>
      <c r="AM77" s="9"/>
    </row>
    <row r="78" spans="1:39" s="51" customFormat="1" ht="12.75" customHeight="1">
      <c r="A78" s="38">
        <f t="shared" si="2"/>
        <v>72</v>
      </c>
      <c r="B78" s="39" t="s">
        <v>593</v>
      </c>
      <c r="C78" s="39" t="s">
        <v>594</v>
      </c>
      <c r="D78" s="49"/>
      <c r="E78" s="50"/>
      <c r="F78" s="50"/>
      <c r="G78" s="38" t="s">
        <v>520</v>
      </c>
      <c r="H78" s="38"/>
      <c r="I78" s="38">
        <v>3</v>
      </c>
      <c r="J78" s="38"/>
      <c r="K78" s="38"/>
      <c r="L78" s="38"/>
      <c r="M78" s="58"/>
      <c r="N78" s="158" t="s">
        <v>517</v>
      </c>
      <c r="O78" s="136"/>
      <c r="P78" s="137"/>
      <c r="Q78" s="62"/>
      <c r="R78" s="66"/>
      <c r="S78" s="63"/>
      <c r="T78" s="40"/>
      <c r="U78" s="41"/>
      <c r="V78" s="41"/>
      <c r="W78" s="62"/>
      <c r="X78" s="65"/>
      <c r="Y78" s="66"/>
      <c r="Z78" s="40"/>
      <c r="AA78" s="41"/>
      <c r="AB78" s="41"/>
      <c r="AC78" s="41"/>
      <c r="AD78" s="9">
        <f t="shared" si="3"/>
        <v>0</v>
      </c>
      <c r="AE78" s="9"/>
      <c r="AF78" s="9"/>
      <c r="AG78" s="9"/>
      <c r="AH78" s="9"/>
      <c r="AI78" s="9"/>
      <c r="AJ78" s="9"/>
      <c r="AK78" s="9"/>
      <c r="AL78" s="9"/>
      <c r="AM78" s="9"/>
    </row>
    <row r="79" spans="1:39" s="51" customFormat="1" ht="12.75" customHeight="1">
      <c r="A79" s="38">
        <f t="shared" si="2"/>
        <v>73</v>
      </c>
      <c r="B79" s="39" t="s">
        <v>595</v>
      </c>
      <c r="C79" s="39" t="s">
        <v>519</v>
      </c>
      <c r="D79" s="49"/>
      <c r="E79" s="50"/>
      <c r="F79" s="50"/>
      <c r="G79" s="38" t="s">
        <v>520</v>
      </c>
      <c r="H79" s="38"/>
      <c r="I79" s="38">
        <v>4</v>
      </c>
      <c r="J79" s="38"/>
      <c r="K79" s="38"/>
      <c r="L79" s="38"/>
      <c r="M79" s="58"/>
      <c r="N79" s="158" t="s">
        <v>517</v>
      </c>
      <c r="O79" s="136"/>
      <c r="P79" s="137"/>
      <c r="Q79" s="62"/>
      <c r="R79" s="66"/>
      <c r="S79" s="63"/>
      <c r="T79" s="40"/>
      <c r="U79" s="41"/>
      <c r="V79" s="41"/>
      <c r="W79" s="62"/>
      <c r="X79" s="65"/>
      <c r="Y79" s="66"/>
      <c r="Z79" s="40"/>
      <c r="AA79" s="41"/>
      <c r="AB79" s="41"/>
      <c r="AC79" s="41"/>
      <c r="AD79" s="9">
        <f t="shared" si="3"/>
        <v>0</v>
      </c>
      <c r="AE79" s="9"/>
      <c r="AF79" s="9"/>
      <c r="AG79" s="9"/>
      <c r="AH79" s="9"/>
      <c r="AI79" s="9"/>
      <c r="AJ79" s="9"/>
      <c r="AK79" s="9"/>
      <c r="AL79" s="9"/>
      <c r="AM79" s="9"/>
    </row>
    <row r="80" spans="1:39" s="51" customFormat="1" ht="12.75" customHeight="1">
      <c r="A80" s="38">
        <f t="shared" si="2"/>
        <v>74</v>
      </c>
      <c r="B80" s="39" t="s">
        <v>201</v>
      </c>
      <c r="C80" s="39" t="s">
        <v>590</v>
      </c>
      <c r="D80" s="49" t="s">
        <v>887</v>
      </c>
      <c r="E80" s="50">
        <v>1</v>
      </c>
      <c r="F80" s="50"/>
      <c r="G80" s="38" t="s">
        <v>517</v>
      </c>
      <c r="H80" s="38"/>
      <c r="I80" s="38">
        <v>5</v>
      </c>
      <c r="J80" s="38"/>
      <c r="K80" s="38"/>
      <c r="L80" s="38"/>
      <c r="M80" s="58"/>
      <c r="N80" s="158" t="s">
        <v>517</v>
      </c>
      <c r="O80" s="136"/>
      <c r="P80" s="137"/>
      <c r="Q80" s="62"/>
      <c r="R80" s="66"/>
      <c r="S80" s="63"/>
      <c r="T80" s="40"/>
      <c r="U80" s="41"/>
      <c r="V80" s="41"/>
      <c r="W80" s="62" t="s">
        <v>841</v>
      </c>
      <c r="X80" s="65" t="s">
        <v>201</v>
      </c>
      <c r="Y80" s="66" t="s">
        <v>202</v>
      </c>
      <c r="Z80" s="40" t="s">
        <v>56</v>
      </c>
      <c r="AA80" s="41">
        <v>1</v>
      </c>
      <c r="AB80" s="41"/>
      <c r="AC80" s="41"/>
      <c r="AD80" s="9">
        <f t="shared" si="3"/>
        <v>1</v>
      </c>
      <c r="AE80" s="9"/>
      <c r="AF80" s="9"/>
      <c r="AG80" s="9"/>
      <c r="AH80" s="9"/>
      <c r="AI80" s="9"/>
      <c r="AJ80" s="9"/>
      <c r="AK80" s="9"/>
      <c r="AL80" s="9"/>
      <c r="AM80" s="9"/>
    </row>
    <row r="81" spans="1:39" s="51" customFormat="1" ht="12.75" customHeight="1">
      <c r="A81" s="38">
        <f t="shared" si="2"/>
        <v>75</v>
      </c>
      <c r="B81" s="39" t="s">
        <v>203</v>
      </c>
      <c r="C81" s="39" t="s">
        <v>596</v>
      </c>
      <c r="D81" s="49" t="s">
        <v>887</v>
      </c>
      <c r="E81" s="50">
        <v>1</v>
      </c>
      <c r="F81" s="50"/>
      <c r="G81" s="38" t="s">
        <v>517</v>
      </c>
      <c r="H81" s="38"/>
      <c r="I81" s="38">
        <v>5</v>
      </c>
      <c r="J81" s="38"/>
      <c r="K81" s="38"/>
      <c r="L81" s="38"/>
      <c r="M81" s="58"/>
      <c r="N81" s="158" t="s">
        <v>517</v>
      </c>
      <c r="O81" s="136"/>
      <c r="P81" s="137"/>
      <c r="Q81" s="62"/>
      <c r="R81" s="67"/>
      <c r="S81" s="63"/>
      <c r="T81" s="40"/>
      <c r="U81" s="41"/>
      <c r="V81" s="41"/>
      <c r="W81" s="62" t="s">
        <v>841</v>
      </c>
      <c r="X81" s="40" t="s">
        <v>203</v>
      </c>
      <c r="Y81" s="63" t="s">
        <v>204</v>
      </c>
      <c r="Z81" s="40" t="s">
        <v>56</v>
      </c>
      <c r="AA81" s="41">
        <v>1</v>
      </c>
      <c r="AB81" s="41"/>
      <c r="AC81" s="41"/>
      <c r="AD81" s="9">
        <f t="shared" si="3"/>
        <v>1</v>
      </c>
      <c r="AE81" s="9"/>
      <c r="AF81" s="9"/>
      <c r="AG81" s="9"/>
      <c r="AH81" s="9"/>
      <c r="AI81" s="9"/>
      <c r="AJ81" s="9"/>
      <c r="AK81" s="9"/>
      <c r="AL81" s="9"/>
      <c r="AM81" s="9"/>
    </row>
    <row r="82" spans="1:39" s="51" customFormat="1" ht="12.75" customHeight="1">
      <c r="A82" s="38">
        <f t="shared" si="2"/>
        <v>76</v>
      </c>
      <c r="B82" s="39" t="s">
        <v>208</v>
      </c>
      <c r="C82" s="39" t="s">
        <v>563</v>
      </c>
      <c r="D82" s="49" t="s">
        <v>888</v>
      </c>
      <c r="E82" s="50">
        <v>3</v>
      </c>
      <c r="F82" s="50"/>
      <c r="G82" s="38" t="s">
        <v>517</v>
      </c>
      <c r="H82" s="38"/>
      <c r="I82" s="38">
        <v>4</v>
      </c>
      <c r="J82" s="38"/>
      <c r="K82" s="38"/>
      <c r="L82" s="38"/>
      <c r="M82" s="58"/>
      <c r="N82" s="158" t="s">
        <v>517</v>
      </c>
      <c r="O82" s="136"/>
      <c r="P82" s="137"/>
      <c r="Q82" s="62"/>
      <c r="R82" s="63"/>
      <c r="S82" s="63"/>
      <c r="T82" s="40"/>
      <c r="U82" s="41"/>
      <c r="V82" s="41"/>
      <c r="W82" s="62" t="s">
        <v>841</v>
      </c>
      <c r="X82" s="40" t="s">
        <v>208</v>
      </c>
      <c r="Y82" s="63" t="s">
        <v>209</v>
      </c>
      <c r="Z82" s="40" t="s">
        <v>56</v>
      </c>
      <c r="AA82" s="41">
        <v>4</v>
      </c>
      <c r="AB82" s="41"/>
      <c r="AC82" s="41"/>
      <c r="AD82" s="9">
        <f t="shared" si="3"/>
        <v>1</v>
      </c>
      <c r="AE82" s="9"/>
      <c r="AF82" s="9"/>
      <c r="AG82" s="9"/>
      <c r="AH82" s="9"/>
      <c r="AI82" s="9"/>
      <c r="AJ82" s="9"/>
      <c r="AK82" s="9"/>
      <c r="AL82" s="9"/>
      <c r="AM82" s="9"/>
    </row>
    <row r="83" spans="1:39" s="51" customFormat="1" ht="12.75" customHeight="1">
      <c r="A83" s="38">
        <f t="shared" si="2"/>
        <v>77</v>
      </c>
      <c r="B83" s="39" t="s">
        <v>210</v>
      </c>
      <c r="C83" s="39" t="s">
        <v>591</v>
      </c>
      <c r="D83" s="49" t="s">
        <v>888</v>
      </c>
      <c r="E83" s="50">
        <v>7</v>
      </c>
      <c r="F83" s="50"/>
      <c r="G83" s="38" t="s">
        <v>517</v>
      </c>
      <c r="H83" s="38"/>
      <c r="I83" s="38">
        <v>4</v>
      </c>
      <c r="J83" s="38"/>
      <c r="K83" s="38"/>
      <c r="L83" s="38"/>
      <c r="M83" s="58"/>
      <c r="N83" s="158" t="s">
        <v>517</v>
      </c>
      <c r="O83" s="136"/>
      <c r="P83" s="137"/>
      <c r="Q83" s="62"/>
      <c r="R83" s="63"/>
      <c r="S83" s="63"/>
      <c r="T83" s="40"/>
      <c r="U83" s="41"/>
      <c r="V83" s="41"/>
      <c r="W83" s="62" t="s">
        <v>841</v>
      </c>
      <c r="X83" s="64" t="s">
        <v>210</v>
      </c>
      <c r="Y83" s="63" t="s">
        <v>211</v>
      </c>
      <c r="Z83" s="63" t="s">
        <v>56</v>
      </c>
      <c r="AA83" s="41">
        <v>12</v>
      </c>
      <c r="AB83" s="41"/>
      <c r="AC83" s="41"/>
      <c r="AD83" s="9">
        <f t="shared" si="3"/>
        <v>1</v>
      </c>
      <c r="AE83" s="9"/>
      <c r="AF83" s="9"/>
      <c r="AG83" s="9"/>
      <c r="AH83" s="9"/>
      <c r="AI83" s="9"/>
      <c r="AJ83" s="9"/>
      <c r="AK83" s="9"/>
      <c r="AL83" s="9"/>
      <c r="AM83" s="9"/>
    </row>
    <row r="84" spans="1:39" s="51" customFormat="1" ht="12.75" customHeight="1">
      <c r="A84" s="38">
        <f t="shared" si="2"/>
        <v>78</v>
      </c>
      <c r="B84" s="39" t="s">
        <v>597</v>
      </c>
      <c r="C84" s="39" t="s">
        <v>598</v>
      </c>
      <c r="D84" s="49"/>
      <c r="E84" s="50"/>
      <c r="F84" s="50"/>
      <c r="G84" s="38" t="s">
        <v>520</v>
      </c>
      <c r="H84" s="38"/>
      <c r="I84" s="38">
        <v>2</v>
      </c>
      <c r="J84" s="38"/>
      <c r="K84" s="38"/>
      <c r="L84" s="38"/>
      <c r="M84" s="58"/>
      <c r="N84" s="158" t="s">
        <v>517</v>
      </c>
      <c r="O84" s="136"/>
      <c r="P84" s="137"/>
      <c r="Q84" s="62"/>
      <c r="R84" s="63"/>
      <c r="S84" s="63"/>
      <c r="T84" s="40"/>
      <c r="U84" s="41"/>
      <c r="V84" s="41"/>
      <c r="W84" s="62"/>
      <c r="X84" s="40"/>
      <c r="Y84" s="63"/>
      <c r="Z84" s="40"/>
      <c r="AA84" s="41"/>
      <c r="AB84" s="41"/>
      <c r="AC84" s="41"/>
      <c r="AD84" s="9">
        <f t="shared" si="3"/>
        <v>0</v>
      </c>
      <c r="AE84" s="9"/>
      <c r="AF84" s="9"/>
      <c r="AG84" s="9"/>
      <c r="AH84" s="9"/>
      <c r="AI84" s="9"/>
      <c r="AJ84" s="9"/>
      <c r="AK84" s="9"/>
      <c r="AL84" s="9"/>
      <c r="AM84" s="9"/>
    </row>
    <row r="85" spans="1:39" s="51" customFormat="1" ht="12.75" customHeight="1">
      <c r="A85" s="38">
        <f t="shared" si="2"/>
        <v>79</v>
      </c>
      <c r="B85" s="39" t="s">
        <v>214</v>
      </c>
      <c r="C85" s="39" t="s">
        <v>599</v>
      </c>
      <c r="D85" s="49" t="s">
        <v>887</v>
      </c>
      <c r="E85" s="50">
        <v>1</v>
      </c>
      <c r="F85" s="50"/>
      <c r="G85" s="38" t="s">
        <v>517</v>
      </c>
      <c r="H85" s="38"/>
      <c r="I85" s="38">
        <v>3</v>
      </c>
      <c r="J85" s="38"/>
      <c r="K85" s="38"/>
      <c r="L85" s="38"/>
      <c r="M85" s="58"/>
      <c r="N85" s="158" t="s">
        <v>517</v>
      </c>
      <c r="O85" s="136"/>
      <c r="P85" s="137"/>
      <c r="Q85" s="62"/>
      <c r="R85" s="39"/>
      <c r="S85" s="39"/>
      <c r="T85" s="49"/>
      <c r="U85" s="50"/>
      <c r="V85" s="50"/>
      <c r="W85" s="62" t="s">
        <v>841</v>
      </c>
      <c r="X85" s="65" t="s">
        <v>214</v>
      </c>
      <c r="Y85" s="66" t="s">
        <v>215</v>
      </c>
      <c r="Z85" s="40" t="s">
        <v>56</v>
      </c>
      <c r="AA85" s="41">
        <v>1</v>
      </c>
      <c r="AB85" s="41"/>
      <c r="AC85" s="41"/>
      <c r="AD85" s="9">
        <f t="shared" si="3"/>
        <v>1</v>
      </c>
      <c r="AE85" s="9"/>
      <c r="AF85" s="9"/>
      <c r="AG85" s="9"/>
      <c r="AH85" s="9"/>
      <c r="AI85" s="9"/>
      <c r="AJ85" s="9"/>
      <c r="AK85" s="9"/>
      <c r="AL85" s="9"/>
      <c r="AM85" s="9"/>
    </row>
    <row r="86" spans="1:39" s="51" customFormat="1" ht="12.75" customHeight="1">
      <c r="A86" s="38">
        <f t="shared" si="2"/>
        <v>80</v>
      </c>
      <c r="B86" s="39" t="s">
        <v>216</v>
      </c>
      <c r="C86" s="39" t="s">
        <v>600</v>
      </c>
      <c r="D86" s="49" t="s">
        <v>886</v>
      </c>
      <c r="E86" s="50">
        <v>13</v>
      </c>
      <c r="F86" s="50"/>
      <c r="G86" s="38" t="s">
        <v>517</v>
      </c>
      <c r="H86" s="38"/>
      <c r="I86" s="38">
        <v>3</v>
      </c>
      <c r="J86" s="38"/>
      <c r="K86" s="38"/>
      <c r="L86" s="38"/>
      <c r="M86" s="58"/>
      <c r="N86" s="158" t="s">
        <v>517</v>
      </c>
      <c r="O86" s="136"/>
      <c r="P86" s="137"/>
      <c r="Q86" s="62"/>
      <c r="R86" s="67"/>
      <c r="S86" s="63"/>
      <c r="T86" s="40"/>
      <c r="U86" s="41"/>
      <c r="V86" s="41"/>
      <c r="W86" s="62" t="s">
        <v>841</v>
      </c>
      <c r="X86" s="40" t="s">
        <v>216</v>
      </c>
      <c r="Y86" s="63" t="s">
        <v>217</v>
      </c>
      <c r="Z86" s="40" t="s">
        <v>56</v>
      </c>
      <c r="AA86" s="41">
        <v>16</v>
      </c>
      <c r="AB86" s="41"/>
      <c r="AC86" s="41"/>
      <c r="AD86" s="9">
        <f t="shared" si="3"/>
        <v>1</v>
      </c>
      <c r="AE86" s="9"/>
      <c r="AF86" s="9"/>
      <c r="AG86" s="9"/>
      <c r="AH86" s="9"/>
      <c r="AI86" s="9"/>
      <c r="AJ86" s="9"/>
      <c r="AK86" s="9"/>
      <c r="AL86" s="9"/>
      <c r="AM86" s="9"/>
    </row>
    <row r="87" spans="1:39" s="51" customFormat="1" ht="12.75" customHeight="1">
      <c r="A87" s="38">
        <f t="shared" si="2"/>
        <v>81</v>
      </c>
      <c r="B87" s="39" t="s">
        <v>601</v>
      </c>
      <c r="C87" s="39" t="s">
        <v>602</v>
      </c>
      <c r="D87" s="49"/>
      <c r="E87" s="50"/>
      <c r="F87" s="50"/>
      <c r="G87" s="38" t="s">
        <v>520</v>
      </c>
      <c r="H87" s="38"/>
      <c r="I87" s="38">
        <v>2</v>
      </c>
      <c r="J87" s="38"/>
      <c r="K87" s="38"/>
      <c r="L87" s="38"/>
      <c r="M87" s="58"/>
      <c r="N87" s="158" t="s">
        <v>517</v>
      </c>
      <c r="O87" s="136"/>
      <c r="P87" s="137"/>
      <c r="Q87" s="62"/>
      <c r="R87" s="66"/>
      <c r="S87" s="63"/>
      <c r="T87" s="40"/>
      <c r="U87" s="41"/>
      <c r="V87" s="41"/>
      <c r="W87" s="62"/>
      <c r="X87" s="65"/>
      <c r="Y87" s="66"/>
      <c r="Z87" s="40"/>
      <c r="AA87" s="41"/>
      <c r="AB87" s="41"/>
      <c r="AC87" s="41"/>
      <c r="AD87" s="9">
        <f t="shared" si="3"/>
        <v>0</v>
      </c>
      <c r="AE87" s="9"/>
      <c r="AF87" s="9"/>
      <c r="AG87" s="9"/>
      <c r="AH87" s="9"/>
      <c r="AI87" s="9"/>
      <c r="AJ87" s="9"/>
      <c r="AK87" s="9"/>
      <c r="AL87" s="9"/>
      <c r="AM87" s="9"/>
    </row>
    <row r="88" spans="1:39" s="51" customFormat="1" ht="12.75" customHeight="1">
      <c r="A88" s="38">
        <f t="shared" si="2"/>
        <v>82</v>
      </c>
      <c r="B88" s="39" t="s">
        <v>603</v>
      </c>
      <c r="C88" s="39" t="s">
        <v>535</v>
      </c>
      <c r="D88" s="49"/>
      <c r="E88" s="50"/>
      <c r="F88" s="50"/>
      <c r="G88" s="38" t="s">
        <v>520</v>
      </c>
      <c r="H88" s="38"/>
      <c r="I88" s="38">
        <v>3</v>
      </c>
      <c r="J88" s="38"/>
      <c r="K88" s="38"/>
      <c r="L88" s="38"/>
      <c r="M88" s="58"/>
      <c r="N88" s="158" t="s">
        <v>517</v>
      </c>
      <c r="O88" s="136"/>
      <c r="P88" s="137"/>
      <c r="Q88" s="62"/>
      <c r="R88" s="67"/>
      <c r="S88" s="63"/>
      <c r="T88" s="40"/>
      <c r="U88" s="41"/>
      <c r="V88" s="41"/>
      <c r="W88" s="62"/>
      <c r="X88" s="40"/>
      <c r="Y88" s="63"/>
      <c r="Z88" s="40"/>
      <c r="AA88" s="41"/>
      <c r="AB88" s="41"/>
      <c r="AC88" s="41"/>
      <c r="AD88" s="9">
        <f t="shared" si="3"/>
        <v>0</v>
      </c>
      <c r="AE88" s="9"/>
      <c r="AF88" s="9"/>
      <c r="AG88" s="9"/>
      <c r="AH88" s="9"/>
      <c r="AI88" s="9"/>
      <c r="AJ88" s="9"/>
      <c r="AK88" s="9"/>
      <c r="AL88" s="9"/>
      <c r="AM88" s="9"/>
    </row>
    <row r="89" spans="1:39" s="51" customFormat="1" ht="12.75" customHeight="1">
      <c r="A89" s="38">
        <f t="shared" si="2"/>
        <v>83</v>
      </c>
      <c r="B89" s="39" t="s">
        <v>220</v>
      </c>
      <c r="C89" s="39" t="s">
        <v>604</v>
      </c>
      <c r="D89" s="49" t="s">
        <v>888</v>
      </c>
      <c r="E89" s="50">
        <v>3</v>
      </c>
      <c r="F89" s="50"/>
      <c r="G89" s="38" t="s">
        <v>517</v>
      </c>
      <c r="H89" s="38"/>
      <c r="I89" s="38">
        <v>4</v>
      </c>
      <c r="J89" s="38"/>
      <c r="K89" s="38"/>
      <c r="L89" s="38"/>
      <c r="M89" s="58"/>
      <c r="N89" s="158" t="s">
        <v>517</v>
      </c>
      <c r="O89" s="136"/>
      <c r="P89" s="137"/>
      <c r="Q89" s="62"/>
      <c r="R89" s="63"/>
      <c r="S89" s="63"/>
      <c r="T89" s="40"/>
      <c r="U89" s="41"/>
      <c r="V89" s="41"/>
      <c r="W89" s="62" t="s">
        <v>841</v>
      </c>
      <c r="X89" s="40" t="s">
        <v>220</v>
      </c>
      <c r="Y89" s="63" t="s">
        <v>221</v>
      </c>
      <c r="Z89" s="40" t="s">
        <v>88</v>
      </c>
      <c r="AA89" s="41">
        <v>9</v>
      </c>
      <c r="AB89" s="41">
        <v>0</v>
      </c>
      <c r="AC89" s="41"/>
      <c r="AD89" s="9">
        <f t="shared" si="3"/>
        <v>1</v>
      </c>
      <c r="AE89" s="9"/>
      <c r="AF89" s="9"/>
      <c r="AG89" s="9"/>
      <c r="AH89" s="9"/>
      <c r="AI89" s="9"/>
      <c r="AJ89" s="9"/>
      <c r="AK89" s="9"/>
      <c r="AL89" s="9"/>
      <c r="AM89" s="9"/>
    </row>
    <row r="90" spans="1:39" s="51" customFormat="1" ht="12.75" customHeight="1">
      <c r="A90" s="38">
        <f t="shared" si="2"/>
        <v>84</v>
      </c>
      <c r="B90" s="39" t="s">
        <v>222</v>
      </c>
      <c r="C90" s="39" t="s">
        <v>605</v>
      </c>
      <c r="D90" s="49" t="s">
        <v>888</v>
      </c>
      <c r="E90" s="50">
        <v>3</v>
      </c>
      <c r="F90" s="50"/>
      <c r="G90" s="38" t="s">
        <v>517</v>
      </c>
      <c r="H90" s="38"/>
      <c r="I90" s="38">
        <v>4</v>
      </c>
      <c r="J90" s="38"/>
      <c r="K90" s="38"/>
      <c r="L90" s="38"/>
      <c r="M90" s="58"/>
      <c r="N90" s="158" t="s">
        <v>517</v>
      </c>
      <c r="O90" s="136"/>
      <c r="P90" s="137"/>
      <c r="Q90" s="62"/>
      <c r="R90" s="63"/>
      <c r="S90" s="63"/>
      <c r="T90" s="40"/>
      <c r="U90" s="41"/>
      <c r="V90" s="41"/>
      <c r="W90" s="62" t="s">
        <v>841</v>
      </c>
      <c r="X90" s="64" t="s">
        <v>222</v>
      </c>
      <c r="Y90" s="63" t="s">
        <v>223</v>
      </c>
      <c r="Z90" s="63" t="s">
        <v>88</v>
      </c>
      <c r="AA90" s="41">
        <v>9</v>
      </c>
      <c r="AB90" s="41">
        <v>0</v>
      </c>
      <c r="AC90" s="41"/>
      <c r="AD90" s="9">
        <f t="shared" si="3"/>
        <v>1</v>
      </c>
      <c r="AE90" s="9"/>
      <c r="AF90" s="9"/>
      <c r="AG90" s="9"/>
      <c r="AH90" s="9"/>
      <c r="AI90" s="9"/>
      <c r="AJ90" s="9"/>
      <c r="AK90" s="9"/>
      <c r="AL90" s="9"/>
      <c r="AM90" s="9"/>
    </row>
    <row r="91" spans="1:39" s="51" customFormat="1" ht="12.75" customHeight="1">
      <c r="A91" s="38">
        <f t="shared" si="2"/>
        <v>85</v>
      </c>
      <c r="B91" s="39" t="s">
        <v>224</v>
      </c>
      <c r="C91" s="39" t="s">
        <v>606</v>
      </c>
      <c r="D91" s="49" t="s">
        <v>888</v>
      </c>
      <c r="E91" s="50">
        <v>3</v>
      </c>
      <c r="F91" s="50"/>
      <c r="G91" s="38" t="s">
        <v>517</v>
      </c>
      <c r="H91" s="38"/>
      <c r="I91" s="38">
        <v>4</v>
      </c>
      <c r="J91" s="38"/>
      <c r="K91" s="38"/>
      <c r="L91" s="38"/>
      <c r="M91" s="58"/>
      <c r="N91" s="158" t="s">
        <v>517</v>
      </c>
      <c r="O91" s="136"/>
      <c r="P91" s="137"/>
      <c r="Q91" s="62"/>
      <c r="R91" s="63"/>
      <c r="S91" s="63"/>
      <c r="T91" s="40"/>
      <c r="U91" s="41"/>
      <c r="V91" s="41"/>
      <c r="W91" s="62" t="s">
        <v>841</v>
      </c>
      <c r="X91" s="40" t="s">
        <v>224</v>
      </c>
      <c r="Y91" s="63" t="s">
        <v>225</v>
      </c>
      <c r="Z91" s="40" t="s">
        <v>88</v>
      </c>
      <c r="AA91" s="41">
        <v>9</v>
      </c>
      <c r="AB91" s="41">
        <v>0</v>
      </c>
      <c r="AC91" s="41"/>
      <c r="AD91" s="9">
        <f t="shared" si="3"/>
        <v>1</v>
      </c>
      <c r="AE91" s="9"/>
      <c r="AF91" s="9"/>
      <c r="AG91" s="9"/>
      <c r="AH91" s="9"/>
      <c r="AI91" s="9"/>
      <c r="AJ91" s="9"/>
      <c r="AK91" s="9"/>
      <c r="AL91" s="9"/>
      <c r="AM91" s="9"/>
    </row>
    <row r="92" spans="1:39" s="51" customFormat="1" ht="12.75" customHeight="1">
      <c r="A92" s="38">
        <f t="shared" si="2"/>
        <v>86</v>
      </c>
      <c r="B92" s="39" t="s">
        <v>607</v>
      </c>
      <c r="C92" s="39" t="s">
        <v>551</v>
      </c>
      <c r="D92" s="49"/>
      <c r="E92" s="50"/>
      <c r="F92" s="50"/>
      <c r="G92" s="38" t="s">
        <v>520</v>
      </c>
      <c r="H92" s="38"/>
      <c r="I92" s="38">
        <v>3</v>
      </c>
      <c r="J92" s="38"/>
      <c r="K92" s="38"/>
      <c r="L92" s="38"/>
      <c r="M92" s="58"/>
      <c r="N92" s="158" t="s">
        <v>517</v>
      </c>
      <c r="O92" s="136"/>
      <c r="P92" s="137"/>
      <c r="Q92" s="62"/>
      <c r="R92" s="63"/>
      <c r="S92" s="63"/>
      <c r="T92" s="40"/>
      <c r="U92" s="41"/>
      <c r="V92" s="41"/>
      <c r="W92" s="62"/>
      <c r="X92" s="40"/>
      <c r="Y92" s="63"/>
      <c r="Z92" s="40"/>
      <c r="AA92" s="41"/>
      <c r="AB92" s="41"/>
      <c r="AC92" s="41"/>
      <c r="AD92" s="9">
        <f t="shared" si="3"/>
        <v>0</v>
      </c>
      <c r="AE92" s="9"/>
      <c r="AF92" s="9"/>
      <c r="AG92" s="9"/>
      <c r="AH92" s="9"/>
      <c r="AI92" s="9"/>
      <c r="AJ92" s="9"/>
      <c r="AK92" s="9"/>
      <c r="AL92" s="9"/>
      <c r="AM92" s="9"/>
    </row>
    <row r="93" spans="1:39" s="51" customFormat="1" ht="12.75" customHeight="1">
      <c r="A93" s="38">
        <f t="shared" si="2"/>
        <v>87</v>
      </c>
      <c r="B93" s="39" t="s">
        <v>226</v>
      </c>
      <c r="C93" s="39" t="s">
        <v>608</v>
      </c>
      <c r="D93" s="49" t="s">
        <v>888</v>
      </c>
      <c r="E93" s="50">
        <v>3</v>
      </c>
      <c r="F93" s="50"/>
      <c r="G93" s="38" t="s">
        <v>517</v>
      </c>
      <c r="H93" s="38"/>
      <c r="I93" s="38">
        <v>4</v>
      </c>
      <c r="J93" s="38"/>
      <c r="K93" s="38"/>
      <c r="L93" s="38"/>
      <c r="M93" s="58"/>
      <c r="N93" s="158" t="s">
        <v>517</v>
      </c>
      <c r="O93" s="136"/>
      <c r="P93" s="137"/>
      <c r="Q93" s="62"/>
      <c r="R93" s="39"/>
      <c r="S93" s="39"/>
      <c r="T93" s="49"/>
      <c r="U93" s="50"/>
      <c r="V93" s="50"/>
      <c r="W93" s="62" t="s">
        <v>841</v>
      </c>
      <c r="X93" s="65" t="s">
        <v>226</v>
      </c>
      <c r="Y93" s="66" t="s">
        <v>227</v>
      </c>
      <c r="Z93" s="40" t="s">
        <v>88</v>
      </c>
      <c r="AA93" s="41">
        <v>9</v>
      </c>
      <c r="AB93" s="41">
        <v>0</v>
      </c>
      <c r="AC93" s="41"/>
      <c r="AD93" s="9">
        <f t="shared" si="3"/>
        <v>1</v>
      </c>
      <c r="AE93" s="9"/>
      <c r="AF93" s="9"/>
      <c r="AG93" s="9"/>
      <c r="AH93" s="9"/>
      <c r="AI93" s="9"/>
      <c r="AJ93" s="9"/>
      <c r="AK93" s="9"/>
      <c r="AL93" s="9"/>
      <c r="AM93" s="9"/>
    </row>
    <row r="94" spans="1:39" s="51" customFormat="1" ht="12.75" customHeight="1">
      <c r="A94" s="38">
        <f t="shared" si="2"/>
        <v>88</v>
      </c>
      <c r="B94" s="39" t="s">
        <v>228</v>
      </c>
      <c r="C94" s="39" t="s">
        <v>609</v>
      </c>
      <c r="D94" s="49" t="s">
        <v>888</v>
      </c>
      <c r="E94" s="50">
        <v>3</v>
      </c>
      <c r="F94" s="50"/>
      <c r="G94" s="38" t="s">
        <v>517</v>
      </c>
      <c r="H94" s="38"/>
      <c r="I94" s="38">
        <v>4</v>
      </c>
      <c r="J94" s="38"/>
      <c r="K94" s="38"/>
      <c r="L94" s="38"/>
      <c r="M94" s="58"/>
      <c r="N94" s="158" t="s">
        <v>517</v>
      </c>
      <c r="O94" s="136"/>
      <c r="P94" s="137"/>
      <c r="Q94" s="62"/>
      <c r="R94" s="63"/>
      <c r="S94" s="63"/>
      <c r="T94" s="40"/>
      <c r="U94" s="41"/>
      <c r="V94" s="41"/>
      <c r="W94" s="62" t="s">
        <v>841</v>
      </c>
      <c r="X94" s="40" t="s">
        <v>228</v>
      </c>
      <c r="Y94" s="63" t="s">
        <v>229</v>
      </c>
      <c r="Z94" s="40" t="s">
        <v>88</v>
      </c>
      <c r="AA94" s="41">
        <v>9</v>
      </c>
      <c r="AB94" s="41">
        <v>0</v>
      </c>
      <c r="AC94" s="41"/>
      <c r="AD94" s="9">
        <f t="shared" si="3"/>
        <v>1</v>
      </c>
      <c r="AE94" s="9"/>
      <c r="AF94" s="9"/>
      <c r="AG94" s="9"/>
      <c r="AH94" s="9"/>
      <c r="AI94" s="9"/>
      <c r="AJ94" s="9"/>
      <c r="AK94" s="9"/>
      <c r="AL94" s="9"/>
      <c r="AM94" s="9"/>
    </row>
    <row r="95" spans="1:39" s="51" customFormat="1" ht="12.75" customHeight="1">
      <c r="A95" s="38">
        <f t="shared" si="2"/>
        <v>89</v>
      </c>
      <c r="B95" s="39" t="s">
        <v>230</v>
      </c>
      <c r="C95" s="39" t="s">
        <v>610</v>
      </c>
      <c r="D95" s="49" t="s">
        <v>888</v>
      </c>
      <c r="E95" s="50">
        <v>3</v>
      </c>
      <c r="F95" s="50"/>
      <c r="G95" s="38" t="s">
        <v>517</v>
      </c>
      <c r="H95" s="38"/>
      <c r="I95" s="38">
        <v>3</v>
      </c>
      <c r="J95" s="38"/>
      <c r="K95" s="38"/>
      <c r="L95" s="38"/>
      <c r="M95" s="58"/>
      <c r="N95" s="158" t="s">
        <v>517</v>
      </c>
      <c r="O95" s="136"/>
      <c r="P95" s="137"/>
      <c r="Q95" s="62"/>
      <c r="R95" s="67"/>
      <c r="S95" s="63"/>
      <c r="T95" s="40"/>
      <c r="U95" s="41"/>
      <c r="V95" s="41"/>
      <c r="W95" s="62" t="s">
        <v>841</v>
      </c>
      <c r="X95" s="40" t="s">
        <v>230</v>
      </c>
      <c r="Y95" s="63" t="s">
        <v>231</v>
      </c>
      <c r="Z95" s="40" t="s">
        <v>88</v>
      </c>
      <c r="AA95" s="41">
        <v>9</v>
      </c>
      <c r="AB95" s="41">
        <v>0</v>
      </c>
      <c r="AC95" s="41"/>
      <c r="AD95" s="9">
        <f t="shared" si="3"/>
        <v>1</v>
      </c>
      <c r="AE95" s="9"/>
      <c r="AF95" s="9"/>
      <c r="AG95" s="9"/>
      <c r="AH95" s="9"/>
      <c r="AI95" s="9"/>
      <c r="AJ95" s="9"/>
      <c r="AK95" s="9"/>
      <c r="AL95" s="9"/>
      <c r="AM95" s="9"/>
    </row>
    <row r="96" spans="1:39" s="51" customFormat="1" ht="12.75" customHeight="1">
      <c r="A96" s="38">
        <f t="shared" si="2"/>
        <v>90</v>
      </c>
      <c r="B96" s="39" t="s">
        <v>232</v>
      </c>
      <c r="C96" s="39" t="s">
        <v>611</v>
      </c>
      <c r="D96" s="49" t="s">
        <v>888</v>
      </c>
      <c r="E96" s="50">
        <v>3</v>
      </c>
      <c r="F96" s="50"/>
      <c r="G96" s="38" t="s">
        <v>517</v>
      </c>
      <c r="H96" s="38"/>
      <c r="I96" s="38">
        <v>3</v>
      </c>
      <c r="J96" s="38"/>
      <c r="K96" s="38"/>
      <c r="L96" s="38"/>
      <c r="M96" s="58"/>
      <c r="N96" s="158" t="s">
        <v>517</v>
      </c>
      <c r="O96" s="136"/>
      <c r="P96" s="137"/>
      <c r="Q96" s="62"/>
      <c r="R96" s="66"/>
      <c r="S96" s="63"/>
      <c r="T96" s="40"/>
      <c r="U96" s="41"/>
      <c r="V96" s="41"/>
      <c r="W96" s="62" t="s">
        <v>841</v>
      </c>
      <c r="X96" s="65" t="s">
        <v>232</v>
      </c>
      <c r="Y96" s="66" t="s">
        <v>233</v>
      </c>
      <c r="Z96" s="40" t="s">
        <v>88</v>
      </c>
      <c r="AA96" s="41">
        <v>9</v>
      </c>
      <c r="AB96" s="41">
        <v>0</v>
      </c>
      <c r="AC96" s="41"/>
      <c r="AD96" s="9">
        <f t="shared" si="3"/>
        <v>1</v>
      </c>
      <c r="AE96" s="9"/>
      <c r="AF96" s="9"/>
      <c r="AG96" s="9"/>
      <c r="AH96" s="9"/>
      <c r="AI96" s="9"/>
      <c r="AJ96" s="9"/>
      <c r="AK96" s="9"/>
      <c r="AL96" s="9"/>
      <c r="AM96" s="9"/>
    </row>
    <row r="97" spans="1:39" s="51" customFormat="1" ht="12.75" customHeight="1">
      <c r="A97" s="38">
        <f t="shared" si="2"/>
        <v>91</v>
      </c>
      <c r="B97" s="39" t="s">
        <v>235</v>
      </c>
      <c r="C97" s="39" t="s">
        <v>612</v>
      </c>
      <c r="D97" s="49" t="s">
        <v>888</v>
      </c>
      <c r="E97" s="50">
        <v>4</v>
      </c>
      <c r="F97" s="50"/>
      <c r="G97" s="38" t="s">
        <v>517</v>
      </c>
      <c r="H97" s="38"/>
      <c r="I97" s="38">
        <v>3</v>
      </c>
      <c r="J97" s="38"/>
      <c r="K97" s="38"/>
      <c r="L97" s="38"/>
      <c r="M97" s="58"/>
      <c r="N97" s="158" t="s">
        <v>517</v>
      </c>
      <c r="O97" s="136"/>
      <c r="P97" s="137"/>
      <c r="Q97" s="62"/>
      <c r="R97" s="67"/>
      <c r="S97" s="63"/>
      <c r="T97" s="40"/>
      <c r="U97" s="41"/>
      <c r="V97" s="41"/>
      <c r="W97" s="62" t="s">
        <v>841</v>
      </c>
      <c r="X97" s="40" t="s">
        <v>235</v>
      </c>
      <c r="Y97" s="63" t="s">
        <v>236</v>
      </c>
      <c r="Z97" s="40" t="s">
        <v>88</v>
      </c>
      <c r="AA97" s="41">
        <v>9</v>
      </c>
      <c r="AB97" s="41">
        <v>0</v>
      </c>
      <c r="AC97" s="41"/>
      <c r="AD97" s="9">
        <f t="shared" si="3"/>
        <v>1</v>
      </c>
      <c r="AE97" s="9"/>
      <c r="AF97" s="9"/>
      <c r="AG97" s="9"/>
      <c r="AH97" s="9"/>
      <c r="AI97" s="9"/>
      <c r="AJ97" s="9"/>
      <c r="AK97" s="9"/>
      <c r="AL97" s="9"/>
      <c r="AM97" s="9"/>
    </row>
    <row r="98" spans="1:39" s="51" customFormat="1" ht="12.75" customHeight="1">
      <c r="A98" s="38">
        <f t="shared" si="2"/>
        <v>92</v>
      </c>
      <c r="B98" s="39" t="s">
        <v>239</v>
      </c>
      <c r="C98" s="39" t="s">
        <v>613</v>
      </c>
      <c r="D98" s="49" t="s">
        <v>888</v>
      </c>
      <c r="E98" s="50">
        <v>3</v>
      </c>
      <c r="F98" s="50"/>
      <c r="G98" s="38" t="s">
        <v>517</v>
      </c>
      <c r="H98" s="38"/>
      <c r="I98" s="38">
        <v>3</v>
      </c>
      <c r="J98" s="38"/>
      <c r="K98" s="38"/>
      <c r="L98" s="38"/>
      <c r="M98" s="58"/>
      <c r="N98" s="158" t="s">
        <v>517</v>
      </c>
      <c r="O98" s="136"/>
      <c r="P98" s="137"/>
      <c r="Q98" s="62"/>
      <c r="R98" s="66"/>
      <c r="S98" s="63"/>
      <c r="T98" s="40"/>
      <c r="U98" s="41"/>
      <c r="V98" s="41"/>
      <c r="W98" s="62" t="s">
        <v>841</v>
      </c>
      <c r="X98" s="65" t="s">
        <v>239</v>
      </c>
      <c r="Y98" s="66" t="s">
        <v>240</v>
      </c>
      <c r="Z98" s="40" t="s">
        <v>88</v>
      </c>
      <c r="AA98" s="41">
        <v>9</v>
      </c>
      <c r="AB98" s="41">
        <v>0</v>
      </c>
      <c r="AC98" s="41"/>
      <c r="AD98" s="9">
        <f t="shared" si="3"/>
        <v>1</v>
      </c>
      <c r="AE98" s="9"/>
      <c r="AF98" s="9"/>
      <c r="AG98" s="9"/>
      <c r="AH98" s="9"/>
      <c r="AI98" s="9"/>
      <c r="AJ98" s="9"/>
      <c r="AK98" s="9"/>
      <c r="AL98" s="9"/>
      <c r="AM98" s="9"/>
    </row>
    <row r="99" spans="1:39" s="51" customFormat="1" ht="12.75" customHeight="1">
      <c r="A99" s="38">
        <f t="shared" si="2"/>
        <v>93</v>
      </c>
      <c r="B99" s="39" t="s">
        <v>241</v>
      </c>
      <c r="C99" s="39" t="s">
        <v>614</v>
      </c>
      <c r="D99" s="49" t="s">
        <v>888</v>
      </c>
      <c r="E99" s="50">
        <v>4</v>
      </c>
      <c r="F99" s="50"/>
      <c r="G99" s="38" t="s">
        <v>517</v>
      </c>
      <c r="H99" s="38"/>
      <c r="I99" s="38">
        <v>3</v>
      </c>
      <c r="J99" s="38"/>
      <c r="K99" s="38"/>
      <c r="L99" s="38"/>
      <c r="M99" s="58"/>
      <c r="N99" s="158" t="s">
        <v>517</v>
      </c>
      <c r="O99" s="136"/>
      <c r="P99" s="137"/>
      <c r="Q99" s="62"/>
      <c r="R99" s="66"/>
      <c r="S99" s="63"/>
      <c r="T99" s="40"/>
      <c r="U99" s="41"/>
      <c r="V99" s="41"/>
      <c r="W99" s="62" t="s">
        <v>841</v>
      </c>
      <c r="X99" s="65" t="s">
        <v>241</v>
      </c>
      <c r="Y99" s="66" t="s">
        <v>242</v>
      </c>
      <c r="Z99" s="40" t="s">
        <v>88</v>
      </c>
      <c r="AA99" s="41">
        <v>9</v>
      </c>
      <c r="AB99" s="41">
        <v>0</v>
      </c>
      <c r="AC99" s="41"/>
      <c r="AD99" s="9">
        <f t="shared" si="3"/>
        <v>1</v>
      </c>
      <c r="AE99" s="9"/>
      <c r="AF99" s="9"/>
      <c r="AG99" s="9"/>
      <c r="AH99" s="9"/>
      <c r="AI99" s="9"/>
      <c r="AJ99" s="9"/>
      <c r="AK99" s="9"/>
      <c r="AL99" s="9"/>
      <c r="AM99" s="9"/>
    </row>
    <row r="100" spans="1:39" s="51" customFormat="1" ht="12.75" customHeight="1">
      <c r="A100" s="38">
        <f t="shared" si="2"/>
        <v>94</v>
      </c>
      <c r="B100" s="39" t="s">
        <v>243</v>
      </c>
      <c r="C100" s="39" t="s">
        <v>615</v>
      </c>
      <c r="D100" s="49" t="s">
        <v>888</v>
      </c>
      <c r="E100" s="50">
        <v>4</v>
      </c>
      <c r="F100" s="50"/>
      <c r="G100" s="38" t="s">
        <v>517</v>
      </c>
      <c r="H100" s="38"/>
      <c r="I100" s="38">
        <v>3</v>
      </c>
      <c r="J100" s="38"/>
      <c r="K100" s="38"/>
      <c r="L100" s="38"/>
      <c r="M100" s="58"/>
      <c r="N100" s="158" t="s">
        <v>517</v>
      </c>
      <c r="O100" s="136"/>
      <c r="P100" s="137"/>
      <c r="Q100" s="62"/>
      <c r="R100" s="66"/>
      <c r="S100" s="63"/>
      <c r="T100" s="40"/>
      <c r="U100" s="41"/>
      <c r="V100" s="41"/>
      <c r="W100" s="62" t="s">
        <v>841</v>
      </c>
      <c r="X100" s="65" t="s">
        <v>243</v>
      </c>
      <c r="Y100" s="66" t="s">
        <v>244</v>
      </c>
      <c r="Z100" s="40" t="s">
        <v>88</v>
      </c>
      <c r="AA100" s="41">
        <v>9</v>
      </c>
      <c r="AB100" s="41">
        <v>0</v>
      </c>
      <c r="AC100" s="41"/>
      <c r="AD100" s="9">
        <f t="shared" si="3"/>
        <v>1</v>
      </c>
      <c r="AE100" s="9"/>
      <c r="AF100" s="9"/>
      <c r="AG100" s="9"/>
      <c r="AH100" s="9"/>
      <c r="AI100" s="9"/>
      <c r="AJ100" s="9"/>
      <c r="AK100" s="9"/>
      <c r="AL100" s="9"/>
      <c r="AM100" s="9"/>
    </row>
    <row r="101" spans="1:39" s="51" customFormat="1" ht="12.75" customHeight="1">
      <c r="A101" s="38">
        <f t="shared" si="2"/>
        <v>95</v>
      </c>
      <c r="B101" s="39" t="s">
        <v>245</v>
      </c>
      <c r="C101" s="39" t="s">
        <v>616</v>
      </c>
      <c r="D101" s="49" t="s">
        <v>888</v>
      </c>
      <c r="E101" s="50">
        <v>4</v>
      </c>
      <c r="F101" s="50"/>
      <c r="G101" s="38" t="s">
        <v>517</v>
      </c>
      <c r="H101" s="38"/>
      <c r="I101" s="38">
        <v>3</v>
      </c>
      <c r="J101" s="38"/>
      <c r="K101" s="38"/>
      <c r="L101" s="38"/>
      <c r="M101" s="58"/>
      <c r="N101" s="158" t="s">
        <v>517</v>
      </c>
      <c r="O101" s="136"/>
      <c r="P101" s="137"/>
      <c r="Q101" s="62"/>
      <c r="R101" s="66"/>
      <c r="S101" s="63"/>
      <c r="T101" s="40"/>
      <c r="U101" s="41"/>
      <c r="V101" s="41"/>
      <c r="W101" s="62" t="s">
        <v>841</v>
      </c>
      <c r="X101" s="65" t="s">
        <v>245</v>
      </c>
      <c r="Y101" s="66" t="s">
        <v>246</v>
      </c>
      <c r="Z101" s="40" t="s">
        <v>88</v>
      </c>
      <c r="AA101" s="41">
        <v>9</v>
      </c>
      <c r="AB101" s="41">
        <v>0</v>
      </c>
      <c r="AC101" s="41"/>
      <c r="AD101" s="9">
        <f t="shared" si="3"/>
        <v>1</v>
      </c>
      <c r="AE101" s="9"/>
      <c r="AF101" s="9"/>
      <c r="AG101" s="9"/>
      <c r="AH101" s="9"/>
      <c r="AI101" s="9"/>
      <c r="AJ101" s="9"/>
      <c r="AK101" s="9"/>
      <c r="AL101" s="9"/>
      <c r="AM101" s="9"/>
    </row>
    <row r="102" spans="1:39" s="51" customFormat="1" ht="12.75" customHeight="1">
      <c r="A102" s="38">
        <f>ROW()-6</f>
        <v>96</v>
      </c>
      <c r="B102" s="39" t="s">
        <v>896</v>
      </c>
      <c r="C102" s="39" t="s">
        <v>618</v>
      </c>
      <c r="D102" s="49" t="s">
        <v>888</v>
      </c>
      <c r="E102" s="50">
        <v>3</v>
      </c>
      <c r="F102" s="50"/>
      <c r="G102" s="38" t="s">
        <v>517</v>
      </c>
      <c r="H102" s="38"/>
      <c r="I102" s="38">
        <v>3</v>
      </c>
      <c r="J102" s="38"/>
      <c r="K102" s="38"/>
      <c r="L102" s="38"/>
      <c r="M102" s="58"/>
      <c r="N102" s="158" t="s">
        <v>517</v>
      </c>
      <c r="O102" s="136"/>
      <c r="P102" s="137"/>
      <c r="Q102" s="62"/>
      <c r="R102" s="66"/>
      <c r="S102" s="63"/>
      <c r="T102" s="40"/>
      <c r="U102" s="41"/>
      <c r="V102" s="41"/>
      <c r="W102" s="62" t="s">
        <v>840</v>
      </c>
      <c r="X102" s="65" t="s">
        <v>617</v>
      </c>
      <c r="Y102" s="66" t="s">
        <v>897</v>
      </c>
      <c r="Z102" s="40" t="s">
        <v>88</v>
      </c>
      <c r="AA102" s="41">
        <v>9</v>
      </c>
      <c r="AB102" s="41">
        <v>0</v>
      </c>
      <c r="AC102" s="41"/>
      <c r="AD102" s="9">
        <f t="shared" si="3"/>
        <v>1</v>
      </c>
      <c r="AE102" s="9"/>
      <c r="AF102" s="9"/>
      <c r="AG102" s="9"/>
      <c r="AH102" s="9"/>
      <c r="AI102" s="9"/>
      <c r="AJ102" s="9"/>
      <c r="AK102" s="9"/>
      <c r="AL102" s="9"/>
      <c r="AM102" s="9"/>
    </row>
    <row r="103" spans="1:39" s="51" customFormat="1" ht="12.75" customHeight="1">
      <c r="A103" s="38">
        <f t="shared" si="2"/>
        <v>97</v>
      </c>
      <c r="B103" s="39" t="s">
        <v>619</v>
      </c>
      <c r="C103" s="39" t="s">
        <v>620</v>
      </c>
      <c r="D103" s="49"/>
      <c r="E103" s="50"/>
      <c r="F103" s="50"/>
      <c r="G103" s="38" t="s">
        <v>520</v>
      </c>
      <c r="H103" s="38"/>
      <c r="I103" s="38">
        <v>2</v>
      </c>
      <c r="J103" s="38"/>
      <c r="K103" s="38"/>
      <c r="L103" s="38"/>
      <c r="M103" s="58"/>
      <c r="N103" s="158" t="s">
        <v>517</v>
      </c>
      <c r="O103" s="136"/>
      <c r="P103" s="137"/>
      <c r="Q103" s="62"/>
      <c r="R103" s="66"/>
      <c r="S103" s="63"/>
      <c r="T103" s="40"/>
      <c r="U103" s="41"/>
      <c r="V103" s="41"/>
      <c r="W103" s="62"/>
      <c r="X103" s="65"/>
      <c r="Y103" s="66"/>
      <c r="Z103" s="40"/>
      <c r="AA103" s="41"/>
      <c r="AB103" s="41"/>
      <c r="AC103" s="41"/>
      <c r="AD103" s="9">
        <f t="shared" si="3"/>
        <v>0</v>
      </c>
      <c r="AE103" s="9"/>
      <c r="AF103" s="9"/>
      <c r="AG103" s="9"/>
      <c r="AH103" s="9"/>
      <c r="AI103" s="9"/>
      <c r="AJ103" s="9"/>
      <c r="AK103" s="9"/>
      <c r="AL103" s="9"/>
      <c r="AM103" s="9"/>
    </row>
    <row r="104" spans="1:39" s="51" customFormat="1" ht="12.75" customHeight="1">
      <c r="A104" s="38">
        <f t="shared" si="2"/>
        <v>98</v>
      </c>
      <c r="B104" s="39" t="s">
        <v>621</v>
      </c>
      <c r="C104" s="39" t="s">
        <v>622</v>
      </c>
      <c r="D104" s="49"/>
      <c r="E104" s="50"/>
      <c r="F104" s="50"/>
      <c r="G104" s="38" t="s">
        <v>520</v>
      </c>
      <c r="H104" s="38"/>
      <c r="I104" s="38">
        <v>3</v>
      </c>
      <c r="J104" s="38"/>
      <c r="K104" s="38"/>
      <c r="L104" s="38"/>
      <c r="M104" s="58"/>
      <c r="N104" s="158" t="s">
        <v>517</v>
      </c>
      <c r="O104" s="136"/>
      <c r="P104" s="137"/>
      <c r="Q104" s="62"/>
      <c r="R104" s="66"/>
      <c r="S104" s="63"/>
      <c r="T104" s="40"/>
      <c r="U104" s="41"/>
      <c r="V104" s="41"/>
      <c r="W104" s="62"/>
      <c r="X104" s="65"/>
      <c r="Y104" s="66"/>
      <c r="Z104" s="40"/>
      <c r="AA104" s="41"/>
      <c r="AB104" s="41"/>
      <c r="AC104" s="41"/>
      <c r="AD104" s="9">
        <f t="shared" si="3"/>
        <v>0</v>
      </c>
      <c r="AE104" s="9"/>
      <c r="AF104" s="9"/>
      <c r="AG104" s="9"/>
      <c r="AH104" s="9"/>
      <c r="AI104" s="9"/>
      <c r="AJ104" s="9"/>
      <c r="AK104" s="9"/>
      <c r="AL104" s="9"/>
      <c r="AM104" s="9"/>
    </row>
    <row r="105" spans="1:39" s="51" customFormat="1" ht="12.75" customHeight="1">
      <c r="A105" s="38">
        <f t="shared" si="2"/>
        <v>99</v>
      </c>
      <c r="B105" s="39" t="s">
        <v>247</v>
      </c>
      <c r="C105" s="39" t="s">
        <v>519</v>
      </c>
      <c r="D105" s="49" t="s">
        <v>887</v>
      </c>
      <c r="E105" s="50">
        <v>1</v>
      </c>
      <c r="F105" s="50"/>
      <c r="G105" s="38" t="s">
        <v>517</v>
      </c>
      <c r="H105" s="38"/>
      <c r="I105" s="38">
        <v>4</v>
      </c>
      <c r="J105" s="38"/>
      <c r="K105" s="38"/>
      <c r="L105" s="38"/>
      <c r="M105" s="58"/>
      <c r="N105" s="158" t="s">
        <v>517</v>
      </c>
      <c r="O105" s="136"/>
      <c r="P105" s="137"/>
      <c r="Q105" s="62"/>
      <c r="R105" s="66"/>
      <c r="S105" s="63"/>
      <c r="T105" s="40"/>
      <c r="U105" s="41"/>
      <c r="V105" s="41"/>
      <c r="W105" s="62" t="s">
        <v>841</v>
      </c>
      <c r="X105" s="65" t="s">
        <v>247</v>
      </c>
      <c r="Y105" s="66" t="s">
        <v>248</v>
      </c>
      <c r="Z105" s="40" t="s">
        <v>56</v>
      </c>
      <c r="AA105" s="41">
        <v>1</v>
      </c>
      <c r="AB105" s="41"/>
      <c r="AC105" s="41"/>
      <c r="AD105" s="9">
        <f t="shared" si="3"/>
        <v>1</v>
      </c>
      <c r="AE105" s="9"/>
      <c r="AF105" s="9"/>
      <c r="AG105" s="9"/>
      <c r="AH105" s="9"/>
      <c r="AI105" s="9"/>
      <c r="AJ105" s="9"/>
      <c r="AK105" s="9"/>
      <c r="AL105" s="9"/>
      <c r="AM105" s="9"/>
    </row>
    <row r="106" spans="1:39" s="51" customFormat="1" ht="12.75" customHeight="1">
      <c r="A106" s="38">
        <f t="shared" si="2"/>
        <v>100</v>
      </c>
      <c r="B106" s="39" t="s">
        <v>249</v>
      </c>
      <c r="C106" s="39" t="s">
        <v>533</v>
      </c>
      <c r="D106" s="49" t="s">
        <v>888</v>
      </c>
      <c r="E106" s="50">
        <v>3</v>
      </c>
      <c r="F106" s="50"/>
      <c r="G106" s="38" t="s">
        <v>517</v>
      </c>
      <c r="H106" s="38"/>
      <c r="I106" s="38">
        <v>4</v>
      </c>
      <c r="J106" s="38"/>
      <c r="K106" s="38"/>
      <c r="L106" s="38"/>
      <c r="M106" s="58"/>
      <c r="N106" s="158" t="s">
        <v>517</v>
      </c>
      <c r="O106" s="136"/>
      <c r="P106" s="137"/>
      <c r="Q106" s="62"/>
      <c r="R106" s="67"/>
      <c r="S106" s="63"/>
      <c r="T106" s="40"/>
      <c r="U106" s="41"/>
      <c r="V106" s="41"/>
      <c r="W106" s="62" t="s">
        <v>841</v>
      </c>
      <c r="X106" s="40" t="s">
        <v>249</v>
      </c>
      <c r="Y106" s="63" t="s">
        <v>250</v>
      </c>
      <c r="Z106" s="40" t="s">
        <v>88</v>
      </c>
      <c r="AA106" s="41">
        <v>9</v>
      </c>
      <c r="AB106" s="41">
        <v>0</v>
      </c>
      <c r="AC106" s="41"/>
      <c r="AD106" s="9">
        <f t="shared" si="3"/>
        <v>1</v>
      </c>
      <c r="AE106" s="9"/>
      <c r="AF106" s="9"/>
      <c r="AG106" s="9"/>
      <c r="AH106" s="9"/>
      <c r="AI106" s="9"/>
      <c r="AJ106" s="9"/>
      <c r="AK106" s="9"/>
      <c r="AL106" s="9"/>
      <c r="AM106" s="9"/>
    </row>
    <row r="107" spans="1:39" s="51" customFormat="1" ht="12.75" customHeight="1">
      <c r="A107" s="38">
        <f t="shared" si="2"/>
        <v>101</v>
      </c>
      <c r="B107" s="39" t="s">
        <v>623</v>
      </c>
      <c r="C107" s="39" t="s">
        <v>624</v>
      </c>
      <c r="D107" s="49"/>
      <c r="E107" s="50"/>
      <c r="F107" s="50"/>
      <c r="G107" s="38" t="s">
        <v>520</v>
      </c>
      <c r="H107" s="38"/>
      <c r="I107" s="38">
        <v>3</v>
      </c>
      <c r="J107" s="38"/>
      <c r="K107" s="38"/>
      <c r="L107" s="38"/>
      <c r="M107" s="58"/>
      <c r="N107" s="158" t="s">
        <v>517</v>
      </c>
      <c r="O107" s="136"/>
      <c r="P107" s="137"/>
      <c r="Q107" s="62"/>
      <c r="R107" s="63"/>
      <c r="S107" s="63"/>
      <c r="T107" s="40"/>
      <c r="U107" s="41"/>
      <c r="V107" s="41"/>
      <c r="W107" s="62"/>
      <c r="X107" s="40"/>
      <c r="Y107" s="63"/>
      <c r="Z107" s="40"/>
      <c r="AA107" s="41"/>
      <c r="AB107" s="41"/>
      <c r="AC107" s="41"/>
      <c r="AD107" s="9">
        <f t="shared" si="3"/>
        <v>0</v>
      </c>
      <c r="AE107" s="9"/>
      <c r="AF107" s="9"/>
      <c r="AG107" s="9"/>
      <c r="AH107" s="9"/>
      <c r="AI107" s="9"/>
      <c r="AJ107" s="9"/>
      <c r="AK107" s="9"/>
      <c r="AL107" s="9"/>
      <c r="AM107" s="9"/>
    </row>
    <row r="108" spans="1:39" s="51" customFormat="1" ht="12.75" customHeight="1">
      <c r="A108" s="38">
        <f t="shared" si="2"/>
        <v>102</v>
      </c>
      <c r="B108" s="39" t="s">
        <v>251</v>
      </c>
      <c r="C108" s="39" t="s">
        <v>519</v>
      </c>
      <c r="D108" s="49" t="s">
        <v>887</v>
      </c>
      <c r="E108" s="50">
        <v>1</v>
      </c>
      <c r="F108" s="50"/>
      <c r="G108" s="38" t="s">
        <v>517</v>
      </c>
      <c r="H108" s="38"/>
      <c r="I108" s="38">
        <v>5</v>
      </c>
      <c r="J108" s="38"/>
      <c r="K108" s="38"/>
      <c r="L108" s="38"/>
      <c r="M108" s="58"/>
      <c r="N108" s="158" t="s">
        <v>517</v>
      </c>
      <c r="O108" s="136"/>
      <c r="P108" s="137"/>
      <c r="Q108" s="62"/>
      <c r="R108" s="63"/>
      <c r="S108" s="63"/>
      <c r="T108" s="40"/>
      <c r="U108" s="41"/>
      <c r="V108" s="41"/>
      <c r="W108" s="62" t="s">
        <v>841</v>
      </c>
      <c r="X108" s="64" t="s">
        <v>251</v>
      </c>
      <c r="Y108" s="63" t="s">
        <v>252</v>
      </c>
      <c r="Z108" s="63" t="s">
        <v>56</v>
      </c>
      <c r="AA108" s="41">
        <v>1</v>
      </c>
      <c r="AB108" s="41"/>
      <c r="AC108" s="41"/>
      <c r="AD108" s="9">
        <f t="shared" si="3"/>
        <v>1</v>
      </c>
      <c r="AE108" s="9"/>
      <c r="AF108" s="9"/>
      <c r="AG108" s="9"/>
      <c r="AH108" s="9"/>
      <c r="AI108" s="9"/>
      <c r="AJ108" s="9"/>
      <c r="AK108" s="9"/>
      <c r="AL108" s="9"/>
      <c r="AM108" s="9"/>
    </row>
    <row r="109" spans="1:39" s="51" customFormat="1" ht="12.75" customHeight="1">
      <c r="A109" s="38">
        <f t="shared" si="2"/>
        <v>103</v>
      </c>
      <c r="B109" s="39" t="s">
        <v>253</v>
      </c>
      <c r="C109" s="39" t="s">
        <v>533</v>
      </c>
      <c r="D109" s="49" t="s">
        <v>888</v>
      </c>
      <c r="E109" s="50">
        <v>4</v>
      </c>
      <c r="F109" s="50"/>
      <c r="G109" s="38" t="s">
        <v>517</v>
      </c>
      <c r="H109" s="38"/>
      <c r="I109" s="38">
        <v>5</v>
      </c>
      <c r="J109" s="38"/>
      <c r="K109" s="38"/>
      <c r="L109" s="38"/>
      <c r="M109" s="58"/>
      <c r="N109" s="158" t="s">
        <v>517</v>
      </c>
      <c r="O109" s="136"/>
      <c r="P109" s="137"/>
      <c r="Q109" s="62"/>
      <c r="R109" s="63"/>
      <c r="S109" s="63"/>
      <c r="T109" s="40"/>
      <c r="U109" s="41"/>
      <c r="V109" s="41"/>
      <c r="W109" s="62" t="s">
        <v>841</v>
      </c>
      <c r="X109" s="40" t="s">
        <v>253</v>
      </c>
      <c r="Y109" s="63" t="s">
        <v>254</v>
      </c>
      <c r="Z109" s="40" t="s">
        <v>88</v>
      </c>
      <c r="AA109" s="41">
        <v>9</v>
      </c>
      <c r="AB109" s="41">
        <v>0</v>
      </c>
      <c r="AC109" s="41"/>
      <c r="AD109" s="9">
        <f t="shared" si="3"/>
        <v>1</v>
      </c>
      <c r="AE109" s="9"/>
      <c r="AF109" s="9"/>
      <c r="AG109" s="9"/>
      <c r="AH109" s="9"/>
      <c r="AI109" s="9"/>
      <c r="AJ109" s="9"/>
      <c r="AK109" s="9"/>
      <c r="AL109" s="9"/>
      <c r="AM109" s="9"/>
    </row>
    <row r="110" spans="1:39" s="51" customFormat="1" ht="12.75" customHeight="1">
      <c r="A110" s="38">
        <f t="shared" si="2"/>
        <v>104</v>
      </c>
      <c r="B110" s="39" t="s">
        <v>625</v>
      </c>
      <c r="C110" s="39" t="s">
        <v>626</v>
      </c>
      <c r="D110" s="49"/>
      <c r="E110" s="50"/>
      <c r="F110" s="50"/>
      <c r="G110" s="38" t="s">
        <v>520</v>
      </c>
      <c r="H110" s="38"/>
      <c r="I110" s="38">
        <v>2</v>
      </c>
      <c r="J110" s="38"/>
      <c r="K110" s="38"/>
      <c r="L110" s="38"/>
      <c r="M110" s="58"/>
      <c r="N110" s="158" t="s">
        <v>517</v>
      </c>
      <c r="O110" s="136"/>
      <c r="P110" s="137"/>
      <c r="Q110" s="62"/>
      <c r="R110" s="39"/>
      <c r="S110" s="39"/>
      <c r="T110" s="49"/>
      <c r="U110" s="50"/>
      <c r="V110" s="50"/>
      <c r="W110" s="62"/>
      <c r="X110" s="65"/>
      <c r="Y110" s="66"/>
      <c r="Z110" s="40"/>
      <c r="AA110" s="41"/>
      <c r="AB110" s="41"/>
      <c r="AC110" s="41"/>
      <c r="AD110" s="9">
        <f t="shared" si="3"/>
        <v>0</v>
      </c>
      <c r="AE110" s="9"/>
      <c r="AF110" s="9"/>
      <c r="AG110" s="9"/>
      <c r="AH110" s="9"/>
      <c r="AI110" s="9"/>
      <c r="AJ110" s="9"/>
      <c r="AK110" s="9"/>
      <c r="AL110" s="9"/>
      <c r="AM110" s="9"/>
    </row>
    <row r="111" spans="1:39" s="51" customFormat="1" ht="12.75" customHeight="1">
      <c r="A111" s="38">
        <f t="shared" si="2"/>
        <v>105</v>
      </c>
      <c r="B111" s="39" t="s">
        <v>255</v>
      </c>
      <c r="C111" s="39" t="s">
        <v>610</v>
      </c>
      <c r="D111" s="49" t="s">
        <v>888</v>
      </c>
      <c r="E111" s="50">
        <v>2</v>
      </c>
      <c r="F111" s="50"/>
      <c r="G111" s="38" t="s">
        <v>517</v>
      </c>
      <c r="H111" s="38"/>
      <c r="I111" s="38">
        <v>3</v>
      </c>
      <c r="J111" s="38"/>
      <c r="K111" s="38"/>
      <c r="L111" s="38"/>
      <c r="M111" s="58"/>
      <c r="N111" s="158" t="s">
        <v>517</v>
      </c>
      <c r="O111" s="136"/>
      <c r="P111" s="137"/>
      <c r="Q111" s="62"/>
      <c r="R111" s="67"/>
      <c r="S111" s="63"/>
      <c r="T111" s="40"/>
      <c r="U111" s="41"/>
      <c r="V111" s="41"/>
      <c r="W111" s="62" t="s">
        <v>841</v>
      </c>
      <c r="X111" s="40" t="s">
        <v>255</v>
      </c>
      <c r="Y111" s="63" t="s">
        <v>256</v>
      </c>
      <c r="Z111" s="40" t="s">
        <v>88</v>
      </c>
      <c r="AA111" s="41">
        <v>3</v>
      </c>
      <c r="AB111" s="41">
        <v>0</v>
      </c>
      <c r="AC111" s="41"/>
      <c r="AD111" s="9">
        <f t="shared" si="3"/>
        <v>1</v>
      </c>
      <c r="AE111" s="9"/>
      <c r="AF111" s="9"/>
      <c r="AG111" s="9"/>
      <c r="AH111" s="9"/>
      <c r="AI111" s="9"/>
      <c r="AJ111" s="9"/>
      <c r="AK111" s="9"/>
      <c r="AL111" s="9"/>
      <c r="AM111" s="9"/>
    </row>
    <row r="112" spans="1:39" s="51" customFormat="1" ht="12.75" customHeight="1">
      <c r="A112" s="38">
        <f t="shared" si="2"/>
        <v>106</v>
      </c>
      <c r="B112" s="39" t="s">
        <v>258</v>
      </c>
      <c r="C112" s="39" t="s">
        <v>627</v>
      </c>
      <c r="D112" s="49" t="s">
        <v>888</v>
      </c>
      <c r="E112" s="50">
        <v>3</v>
      </c>
      <c r="F112" s="50"/>
      <c r="G112" s="38" t="s">
        <v>517</v>
      </c>
      <c r="H112" s="38"/>
      <c r="I112" s="38">
        <v>3</v>
      </c>
      <c r="J112" s="38"/>
      <c r="K112" s="38"/>
      <c r="L112" s="38"/>
      <c r="M112" s="58"/>
      <c r="N112" s="158" t="s">
        <v>517</v>
      </c>
      <c r="O112" s="136"/>
      <c r="P112" s="137"/>
      <c r="Q112" s="62"/>
      <c r="R112" s="66"/>
      <c r="S112" s="63"/>
      <c r="T112" s="40"/>
      <c r="U112" s="41"/>
      <c r="V112" s="41"/>
      <c r="W112" s="62" t="s">
        <v>841</v>
      </c>
      <c r="X112" s="65" t="s">
        <v>258</v>
      </c>
      <c r="Y112" s="66" t="s">
        <v>844</v>
      </c>
      <c r="Z112" s="40" t="s">
        <v>88</v>
      </c>
      <c r="AA112" s="41">
        <v>5</v>
      </c>
      <c r="AB112" s="41">
        <v>0</v>
      </c>
      <c r="AC112" s="41"/>
      <c r="AD112" s="9">
        <f t="shared" si="3"/>
        <v>1</v>
      </c>
      <c r="AE112" s="9"/>
      <c r="AF112" s="9"/>
      <c r="AG112" s="9"/>
      <c r="AH112" s="9"/>
      <c r="AI112" s="9"/>
      <c r="AJ112" s="9"/>
      <c r="AK112" s="9"/>
      <c r="AL112" s="9"/>
      <c r="AM112" s="9"/>
    </row>
    <row r="113" spans="1:39" s="51" customFormat="1" ht="12.75" customHeight="1">
      <c r="A113" s="38">
        <f t="shared" si="2"/>
        <v>107</v>
      </c>
      <c r="B113" s="39" t="s">
        <v>260</v>
      </c>
      <c r="C113" s="39" t="s">
        <v>628</v>
      </c>
      <c r="D113" s="49" t="s">
        <v>888</v>
      </c>
      <c r="E113" s="50">
        <v>3</v>
      </c>
      <c r="F113" s="50"/>
      <c r="G113" s="38" t="s">
        <v>517</v>
      </c>
      <c r="H113" s="38"/>
      <c r="I113" s="38">
        <v>3</v>
      </c>
      <c r="J113" s="38"/>
      <c r="K113" s="38"/>
      <c r="L113" s="38"/>
      <c r="M113" s="58"/>
      <c r="N113" s="158" t="s">
        <v>517</v>
      </c>
      <c r="O113" s="136"/>
      <c r="P113" s="137"/>
      <c r="Q113" s="62"/>
      <c r="R113" s="67"/>
      <c r="S113" s="63"/>
      <c r="T113" s="40"/>
      <c r="U113" s="41"/>
      <c r="V113" s="41"/>
      <c r="W113" s="62" t="s">
        <v>841</v>
      </c>
      <c r="X113" s="40" t="s">
        <v>260</v>
      </c>
      <c r="Y113" s="63" t="s">
        <v>261</v>
      </c>
      <c r="Z113" s="40" t="s">
        <v>88</v>
      </c>
      <c r="AA113" s="41">
        <v>5</v>
      </c>
      <c r="AB113" s="41">
        <v>0</v>
      </c>
      <c r="AC113" s="41"/>
      <c r="AD113" s="9">
        <f t="shared" si="3"/>
        <v>1</v>
      </c>
      <c r="AE113" s="9"/>
      <c r="AF113" s="9"/>
      <c r="AG113" s="9"/>
      <c r="AH113" s="9"/>
      <c r="AI113" s="9"/>
      <c r="AJ113" s="9"/>
      <c r="AK113" s="9"/>
      <c r="AL113" s="9"/>
      <c r="AM113" s="9"/>
    </row>
    <row r="114" spans="1:39" s="51" customFormat="1" ht="12.75" customHeight="1">
      <c r="A114" s="38">
        <f t="shared" si="2"/>
        <v>108</v>
      </c>
      <c r="B114" s="39" t="s">
        <v>629</v>
      </c>
      <c r="C114" s="39" t="s">
        <v>630</v>
      </c>
      <c r="D114" s="49"/>
      <c r="E114" s="50"/>
      <c r="F114" s="50"/>
      <c r="G114" s="38" t="s">
        <v>520</v>
      </c>
      <c r="H114" s="38"/>
      <c r="I114" s="38">
        <v>2</v>
      </c>
      <c r="J114" s="38"/>
      <c r="K114" s="38"/>
      <c r="L114" s="38"/>
      <c r="M114" s="58"/>
      <c r="N114" s="158" t="s">
        <v>517</v>
      </c>
      <c r="O114" s="136"/>
      <c r="P114" s="137"/>
      <c r="Q114" s="62"/>
      <c r="R114" s="63"/>
      <c r="S114" s="63"/>
      <c r="T114" s="40"/>
      <c r="U114" s="41"/>
      <c r="V114" s="41"/>
      <c r="W114" s="62"/>
      <c r="X114" s="40"/>
      <c r="Y114" s="63"/>
      <c r="Z114" s="40"/>
      <c r="AA114" s="41"/>
      <c r="AB114" s="41"/>
      <c r="AC114" s="41"/>
      <c r="AD114" s="9">
        <f t="shared" si="3"/>
        <v>0</v>
      </c>
      <c r="AE114" s="9"/>
      <c r="AF114" s="9"/>
      <c r="AG114" s="9"/>
      <c r="AH114" s="9"/>
      <c r="AI114" s="9"/>
      <c r="AJ114" s="9"/>
      <c r="AK114" s="9"/>
      <c r="AL114" s="9"/>
      <c r="AM114" s="9"/>
    </row>
    <row r="115" spans="1:39" s="51" customFormat="1" ht="12.75" customHeight="1">
      <c r="A115" s="38">
        <f t="shared" si="2"/>
        <v>109</v>
      </c>
      <c r="B115" s="39" t="s">
        <v>263</v>
      </c>
      <c r="C115" s="39" t="s">
        <v>631</v>
      </c>
      <c r="D115" s="49" t="s">
        <v>886</v>
      </c>
      <c r="E115" s="50">
        <v>10</v>
      </c>
      <c r="F115" s="50"/>
      <c r="G115" s="38" t="s">
        <v>517</v>
      </c>
      <c r="H115" s="38"/>
      <c r="I115" s="38">
        <v>3</v>
      </c>
      <c r="J115" s="38"/>
      <c r="K115" s="38"/>
      <c r="L115" s="38"/>
      <c r="M115" s="58"/>
      <c r="N115" s="158" t="s">
        <v>517</v>
      </c>
      <c r="O115" s="136"/>
      <c r="P115" s="137"/>
      <c r="Q115" s="62"/>
      <c r="R115" s="63"/>
      <c r="S115" s="63"/>
      <c r="T115" s="40"/>
      <c r="U115" s="41"/>
      <c r="V115" s="41"/>
      <c r="W115" s="62" t="s">
        <v>841</v>
      </c>
      <c r="X115" s="64" t="s">
        <v>263</v>
      </c>
      <c r="Y115" s="63" t="s">
        <v>264</v>
      </c>
      <c r="Z115" s="63" t="s">
        <v>56</v>
      </c>
      <c r="AA115" s="41">
        <v>10</v>
      </c>
      <c r="AB115" s="41"/>
      <c r="AC115" s="41"/>
      <c r="AD115" s="9">
        <f t="shared" si="3"/>
        <v>1</v>
      </c>
      <c r="AE115" s="9"/>
      <c r="AF115" s="9"/>
      <c r="AG115" s="9"/>
      <c r="AH115" s="9"/>
      <c r="AI115" s="9"/>
      <c r="AJ115" s="9"/>
      <c r="AK115" s="9"/>
      <c r="AL115" s="9"/>
      <c r="AM115" s="9"/>
    </row>
    <row r="116" spans="1:39" s="51" customFormat="1" ht="12.75" customHeight="1">
      <c r="A116" s="38">
        <f t="shared" si="2"/>
        <v>110</v>
      </c>
      <c r="B116" s="39" t="s">
        <v>265</v>
      </c>
      <c r="C116" s="39" t="s">
        <v>632</v>
      </c>
      <c r="D116" s="49" t="s">
        <v>886</v>
      </c>
      <c r="E116" s="50">
        <v>10</v>
      </c>
      <c r="F116" s="50"/>
      <c r="G116" s="38" t="s">
        <v>517</v>
      </c>
      <c r="H116" s="38"/>
      <c r="I116" s="38">
        <v>3</v>
      </c>
      <c r="J116" s="38"/>
      <c r="K116" s="38"/>
      <c r="L116" s="38"/>
      <c r="M116" s="58"/>
      <c r="N116" s="158" t="s">
        <v>517</v>
      </c>
      <c r="O116" s="136"/>
      <c r="P116" s="137"/>
      <c r="Q116" s="62"/>
      <c r="R116" s="63"/>
      <c r="S116" s="63"/>
      <c r="T116" s="40"/>
      <c r="U116" s="41"/>
      <c r="V116" s="41"/>
      <c r="W116" s="62" t="s">
        <v>841</v>
      </c>
      <c r="X116" s="64" t="s">
        <v>265</v>
      </c>
      <c r="Y116" s="63" t="s">
        <v>266</v>
      </c>
      <c r="Z116" s="63" t="s">
        <v>56</v>
      </c>
      <c r="AA116" s="41">
        <v>10</v>
      </c>
      <c r="AB116" s="41"/>
      <c r="AC116" s="41"/>
      <c r="AD116" s="9">
        <f t="shared" si="3"/>
        <v>1</v>
      </c>
      <c r="AE116" s="9"/>
      <c r="AF116" s="9"/>
      <c r="AG116" s="9"/>
      <c r="AH116" s="9"/>
      <c r="AI116" s="9"/>
      <c r="AJ116" s="9"/>
      <c r="AK116" s="9"/>
      <c r="AL116" s="9"/>
      <c r="AM116" s="9"/>
    </row>
    <row r="117" spans="1:39" s="51" customFormat="1" ht="12.75" customHeight="1">
      <c r="A117" s="38">
        <f t="shared" si="2"/>
        <v>111</v>
      </c>
      <c r="B117" s="39" t="s">
        <v>633</v>
      </c>
      <c r="C117" s="39" t="s">
        <v>522</v>
      </c>
      <c r="D117" s="49"/>
      <c r="E117" s="50"/>
      <c r="F117" s="50"/>
      <c r="G117" s="38" t="s">
        <v>520</v>
      </c>
      <c r="H117" s="38"/>
      <c r="I117" s="38">
        <v>2</v>
      </c>
      <c r="J117" s="38"/>
      <c r="K117" s="38"/>
      <c r="L117" s="38"/>
      <c r="M117" s="58"/>
      <c r="N117" s="158" t="s">
        <v>517</v>
      </c>
      <c r="O117" s="136"/>
      <c r="P117" s="137"/>
      <c r="Q117" s="62"/>
      <c r="R117" s="63"/>
      <c r="S117" s="63"/>
      <c r="T117" s="40"/>
      <c r="U117" s="41"/>
      <c r="V117" s="41"/>
      <c r="W117" s="62"/>
      <c r="X117" s="40"/>
      <c r="Y117" s="63"/>
      <c r="Z117" s="40"/>
      <c r="AA117" s="41"/>
      <c r="AB117" s="41"/>
      <c r="AC117" s="41"/>
      <c r="AD117" s="9">
        <f t="shared" si="3"/>
        <v>0</v>
      </c>
      <c r="AE117" s="9"/>
      <c r="AF117" s="9"/>
      <c r="AG117" s="9"/>
      <c r="AH117" s="9"/>
      <c r="AI117" s="9"/>
      <c r="AJ117" s="9"/>
      <c r="AK117" s="9"/>
      <c r="AL117" s="9"/>
      <c r="AM117" s="9"/>
    </row>
    <row r="118" spans="1:39" s="51" customFormat="1" ht="12.75" customHeight="1">
      <c r="A118" s="38">
        <f t="shared" si="2"/>
        <v>112</v>
      </c>
      <c r="B118" s="39" t="s">
        <v>634</v>
      </c>
      <c r="C118" s="39" t="s">
        <v>635</v>
      </c>
      <c r="D118" s="49" t="s">
        <v>886</v>
      </c>
      <c r="E118" s="50">
        <v>28</v>
      </c>
      <c r="F118" s="50"/>
      <c r="G118" s="38" t="s">
        <v>517</v>
      </c>
      <c r="H118" s="38"/>
      <c r="I118" s="38">
        <v>3</v>
      </c>
      <c r="J118" s="38"/>
      <c r="K118" s="38"/>
      <c r="L118" s="38"/>
      <c r="M118" s="58"/>
      <c r="N118" s="158" t="s">
        <v>517</v>
      </c>
      <c r="O118" s="136"/>
      <c r="P118" s="137"/>
      <c r="Q118" s="62"/>
      <c r="R118" s="39"/>
      <c r="S118" s="39"/>
      <c r="T118" s="49"/>
      <c r="U118" s="50"/>
      <c r="V118" s="50"/>
      <c r="W118" s="62"/>
      <c r="X118" s="65"/>
      <c r="Y118" s="66"/>
      <c r="Z118" s="40"/>
      <c r="AA118" s="41"/>
      <c r="AB118" s="41"/>
      <c r="AC118" s="41" t="s">
        <v>842</v>
      </c>
      <c r="AD118" s="9">
        <f t="shared" si="3"/>
        <v>0</v>
      </c>
      <c r="AE118" s="9"/>
      <c r="AF118" s="9"/>
      <c r="AG118" s="9"/>
      <c r="AH118" s="9"/>
      <c r="AI118" s="9"/>
      <c r="AJ118" s="9"/>
      <c r="AK118" s="9"/>
      <c r="AL118" s="9"/>
      <c r="AM118" s="9"/>
    </row>
    <row r="119" spans="1:39" s="51" customFormat="1" ht="12.75" customHeight="1">
      <c r="A119" s="38">
        <f t="shared" si="2"/>
        <v>113</v>
      </c>
      <c r="B119" s="39" t="s">
        <v>267</v>
      </c>
      <c r="C119" s="39" t="s">
        <v>528</v>
      </c>
      <c r="D119" s="49" t="s">
        <v>886</v>
      </c>
      <c r="E119" s="50">
        <v>14</v>
      </c>
      <c r="F119" s="50"/>
      <c r="G119" s="38" t="s">
        <v>517</v>
      </c>
      <c r="H119" s="38"/>
      <c r="I119" s="38">
        <v>3</v>
      </c>
      <c r="J119" s="38"/>
      <c r="K119" s="38"/>
      <c r="L119" s="38"/>
      <c r="M119" s="58"/>
      <c r="N119" s="158" t="s">
        <v>517</v>
      </c>
      <c r="O119" s="136"/>
      <c r="P119" s="137"/>
      <c r="Q119" s="62"/>
      <c r="R119" s="63"/>
      <c r="S119" s="63"/>
      <c r="T119" s="40"/>
      <c r="U119" s="41"/>
      <c r="V119" s="41"/>
      <c r="W119" s="62" t="s">
        <v>841</v>
      </c>
      <c r="X119" s="40" t="s">
        <v>267</v>
      </c>
      <c r="Y119" s="63" t="s">
        <v>268</v>
      </c>
      <c r="Z119" s="40" t="s">
        <v>56</v>
      </c>
      <c r="AA119" s="41">
        <v>14</v>
      </c>
      <c r="AB119" s="41"/>
      <c r="AC119" s="41"/>
      <c r="AD119" s="9">
        <f t="shared" si="3"/>
        <v>1</v>
      </c>
      <c r="AE119" s="9"/>
      <c r="AF119" s="9"/>
      <c r="AG119" s="9"/>
      <c r="AH119" s="9"/>
      <c r="AI119" s="9"/>
      <c r="AJ119" s="9"/>
      <c r="AK119" s="9"/>
      <c r="AL119" s="9"/>
      <c r="AM119" s="9"/>
    </row>
    <row r="120" spans="1:39" s="51" customFormat="1" ht="12.75" customHeight="1">
      <c r="A120" s="38">
        <f t="shared" si="2"/>
        <v>114</v>
      </c>
      <c r="B120" s="39" t="s">
        <v>636</v>
      </c>
      <c r="C120" s="39" t="s">
        <v>637</v>
      </c>
      <c r="D120" s="49" t="s">
        <v>886</v>
      </c>
      <c r="E120" s="50">
        <v>28</v>
      </c>
      <c r="F120" s="50"/>
      <c r="G120" s="38" t="s">
        <v>517</v>
      </c>
      <c r="H120" s="38"/>
      <c r="I120" s="38">
        <v>2</v>
      </c>
      <c r="J120" s="38"/>
      <c r="K120" s="38"/>
      <c r="L120" s="38"/>
      <c r="M120" s="58"/>
      <c r="N120" s="158" t="s">
        <v>517</v>
      </c>
      <c r="O120" s="136"/>
      <c r="P120" s="137"/>
      <c r="Q120" s="62"/>
      <c r="R120" s="67"/>
      <c r="S120" s="63"/>
      <c r="T120" s="40"/>
      <c r="U120" s="41"/>
      <c r="V120" s="41"/>
      <c r="W120" s="62"/>
      <c r="X120" s="40"/>
      <c r="Y120" s="63"/>
      <c r="Z120" s="40"/>
      <c r="AA120" s="41"/>
      <c r="AB120" s="41"/>
      <c r="AC120" s="41" t="s">
        <v>842</v>
      </c>
      <c r="AD120" s="9">
        <f t="shared" si="3"/>
        <v>0</v>
      </c>
      <c r="AE120" s="9"/>
      <c r="AF120" s="9"/>
      <c r="AG120" s="9"/>
      <c r="AH120" s="9"/>
      <c r="AI120" s="9"/>
      <c r="AJ120" s="9"/>
      <c r="AK120" s="9"/>
      <c r="AL120" s="9"/>
      <c r="AM120" s="9"/>
    </row>
    <row r="121" spans="1:39" s="51" customFormat="1" ht="12.75" customHeight="1">
      <c r="A121" s="38">
        <f t="shared" si="2"/>
        <v>115</v>
      </c>
      <c r="B121" s="39" t="s">
        <v>638</v>
      </c>
      <c r="C121" s="39" t="s">
        <v>639</v>
      </c>
      <c r="D121" s="49"/>
      <c r="E121" s="50"/>
      <c r="F121" s="50"/>
      <c r="G121" s="38" t="s">
        <v>520</v>
      </c>
      <c r="H121" s="38"/>
      <c r="I121" s="38">
        <v>2</v>
      </c>
      <c r="J121" s="38"/>
      <c r="K121" s="38"/>
      <c r="L121" s="38"/>
      <c r="M121" s="58"/>
      <c r="N121" s="158" t="s">
        <v>517</v>
      </c>
      <c r="O121" s="136"/>
      <c r="P121" s="137"/>
      <c r="Q121" s="62"/>
      <c r="R121" s="66"/>
      <c r="S121" s="63"/>
      <c r="T121" s="40"/>
      <c r="U121" s="41"/>
      <c r="V121" s="41"/>
      <c r="W121" s="62"/>
      <c r="X121" s="65"/>
      <c r="Y121" s="66"/>
      <c r="Z121" s="40"/>
      <c r="AA121" s="41"/>
      <c r="AB121" s="41"/>
      <c r="AC121" s="41"/>
      <c r="AD121" s="9">
        <f t="shared" si="3"/>
        <v>0</v>
      </c>
      <c r="AE121" s="9"/>
      <c r="AF121" s="9"/>
      <c r="AG121" s="9"/>
      <c r="AH121" s="9"/>
      <c r="AI121" s="9"/>
      <c r="AJ121" s="9"/>
      <c r="AK121" s="9"/>
      <c r="AL121" s="9"/>
      <c r="AM121" s="9"/>
    </row>
    <row r="122" spans="1:39" s="51" customFormat="1" ht="12.75" customHeight="1">
      <c r="A122" s="38">
        <f t="shared" si="2"/>
        <v>116</v>
      </c>
      <c r="B122" s="39" t="s">
        <v>269</v>
      </c>
      <c r="C122" s="39" t="s">
        <v>640</v>
      </c>
      <c r="D122" s="49" t="s">
        <v>888</v>
      </c>
      <c r="E122" s="50">
        <v>2</v>
      </c>
      <c r="F122" s="50"/>
      <c r="G122" s="38" t="s">
        <v>517</v>
      </c>
      <c r="H122" s="38"/>
      <c r="I122" s="38">
        <v>3</v>
      </c>
      <c r="J122" s="38"/>
      <c r="K122" s="38"/>
      <c r="L122" s="38"/>
      <c r="M122" s="58"/>
      <c r="N122" s="158" t="s">
        <v>517</v>
      </c>
      <c r="O122" s="136"/>
      <c r="P122" s="137"/>
      <c r="Q122" s="62"/>
      <c r="R122" s="67"/>
      <c r="S122" s="63"/>
      <c r="T122" s="40"/>
      <c r="U122" s="41"/>
      <c r="V122" s="41"/>
      <c r="W122" s="62" t="s">
        <v>841</v>
      </c>
      <c r="X122" s="40" t="s">
        <v>269</v>
      </c>
      <c r="Y122" s="63" t="s">
        <v>270</v>
      </c>
      <c r="Z122" s="40" t="s">
        <v>88</v>
      </c>
      <c r="AA122" s="41">
        <v>3</v>
      </c>
      <c r="AB122" s="41">
        <v>0</v>
      </c>
      <c r="AC122" s="41"/>
      <c r="AD122" s="9">
        <f t="shared" si="3"/>
        <v>1</v>
      </c>
      <c r="AE122" s="9"/>
      <c r="AF122" s="9"/>
      <c r="AG122" s="9"/>
      <c r="AH122" s="9"/>
      <c r="AI122" s="9"/>
      <c r="AJ122" s="9"/>
      <c r="AK122" s="9"/>
      <c r="AL122" s="9"/>
      <c r="AM122" s="9"/>
    </row>
    <row r="123" spans="1:39" s="51" customFormat="1" ht="12.75" customHeight="1">
      <c r="A123" s="38">
        <f t="shared" si="2"/>
        <v>117</v>
      </c>
      <c r="B123" s="39" t="s">
        <v>641</v>
      </c>
      <c r="C123" s="39" t="s">
        <v>642</v>
      </c>
      <c r="D123" s="49"/>
      <c r="E123" s="50"/>
      <c r="F123" s="50"/>
      <c r="G123" s="38" t="s">
        <v>520</v>
      </c>
      <c r="H123" s="38"/>
      <c r="I123" s="38">
        <v>3</v>
      </c>
      <c r="J123" s="38"/>
      <c r="K123" s="38"/>
      <c r="L123" s="38"/>
      <c r="M123" s="58"/>
      <c r="N123" s="158" t="s">
        <v>517</v>
      </c>
      <c r="O123" s="136"/>
      <c r="P123" s="137"/>
      <c r="Q123" s="62"/>
      <c r="R123" s="39"/>
      <c r="S123" s="39"/>
      <c r="T123" s="49"/>
      <c r="U123" s="50"/>
      <c r="V123" s="50"/>
      <c r="W123" s="62"/>
      <c r="X123" s="65"/>
      <c r="Y123" s="66"/>
      <c r="Z123" s="40"/>
      <c r="AA123" s="41"/>
      <c r="AB123" s="41"/>
      <c r="AC123" s="41"/>
      <c r="AD123" s="9">
        <f t="shared" si="3"/>
        <v>0</v>
      </c>
      <c r="AE123" s="9"/>
      <c r="AF123" s="9"/>
      <c r="AG123" s="9"/>
      <c r="AH123" s="9"/>
      <c r="AI123" s="9"/>
      <c r="AJ123" s="9"/>
      <c r="AK123" s="9"/>
      <c r="AL123" s="9"/>
      <c r="AM123" s="9"/>
    </row>
    <row r="124" spans="1:39" s="51" customFormat="1" ht="12.75" customHeight="1">
      <c r="A124" s="38">
        <f t="shared" si="2"/>
        <v>118</v>
      </c>
      <c r="B124" s="39" t="s">
        <v>271</v>
      </c>
      <c r="C124" s="39" t="s">
        <v>643</v>
      </c>
      <c r="D124" s="49" t="s">
        <v>888</v>
      </c>
      <c r="E124" s="50">
        <v>2</v>
      </c>
      <c r="F124" s="50"/>
      <c r="G124" s="38" t="s">
        <v>517</v>
      </c>
      <c r="H124" s="38"/>
      <c r="I124" s="38">
        <v>4</v>
      </c>
      <c r="J124" s="38"/>
      <c r="K124" s="38"/>
      <c r="L124" s="38"/>
      <c r="M124" s="58"/>
      <c r="N124" s="158" t="s">
        <v>517</v>
      </c>
      <c r="O124" s="136"/>
      <c r="P124" s="137"/>
      <c r="Q124" s="62"/>
      <c r="R124" s="63"/>
      <c r="S124" s="63"/>
      <c r="T124" s="40"/>
      <c r="U124" s="41"/>
      <c r="V124" s="41"/>
      <c r="W124" s="62" t="s">
        <v>841</v>
      </c>
      <c r="X124" s="40" t="s">
        <v>271</v>
      </c>
      <c r="Y124" s="63" t="s">
        <v>272</v>
      </c>
      <c r="Z124" s="40" t="s">
        <v>88</v>
      </c>
      <c r="AA124" s="41">
        <v>3</v>
      </c>
      <c r="AB124" s="41">
        <v>0</v>
      </c>
      <c r="AC124" s="41"/>
      <c r="AD124" s="9">
        <f t="shared" si="3"/>
        <v>1</v>
      </c>
      <c r="AE124" s="9"/>
      <c r="AF124" s="9"/>
      <c r="AG124" s="9"/>
      <c r="AH124" s="9"/>
      <c r="AI124" s="9"/>
      <c r="AJ124" s="9"/>
      <c r="AK124" s="9"/>
      <c r="AL124" s="9"/>
      <c r="AM124" s="9"/>
    </row>
    <row r="125" spans="1:39" s="51" customFormat="1" ht="12.75" customHeight="1">
      <c r="A125" s="38">
        <f t="shared" si="2"/>
        <v>119</v>
      </c>
      <c r="B125" s="39" t="s">
        <v>273</v>
      </c>
      <c r="C125" s="39" t="s">
        <v>628</v>
      </c>
      <c r="D125" s="49" t="s">
        <v>888</v>
      </c>
      <c r="E125" s="50">
        <v>2</v>
      </c>
      <c r="F125" s="50"/>
      <c r="G125" s="38" t="s">
        <v>517</v>
      </c>
      <c r="H125" s="38"/>
      <c r="I125" s="38">
        <v>4</v>
      </c>
      <c r="J125" s="38"/>
      <c r="K125" s="38"/>
      <c r="L125" s="38"/>
      <c r="M125" s="58"/>
      <c r="N125" s="158" t="s">
        <v>517</v>
      </c>
      <c r="O125" s="136"/>
      <c r="P125" s="137"/>
      <c r="Q125" s="62"/>
      <c r="R125" s="67"/>
      <c r="S125" s="63"/>
      <c r="T125" s="40"/>
      <c r="U125" s="41"/>
      <c r="V125" s="41"/>
      <c r="W125" s="62" t="s">
        <v>841</v>
      </c>
      <c r="X125" s="40" t="s">
        <v>273</v>
      </c>
      <c r="Y125" s="63" t="s">
        <v>274</v>
      </c>
      <c r="Z125" s="40" t="s">
        <v>88</v>
      </c>
      <c r="AA125" s="41">
        <v>3</v>
      </c>
      <c r="AB125" s="41">
        <v>0</v>
      </c>
      <c r="AC125" s="41"/>
      <c r="AD125" s="9">
        <f t="shared" si="3"/>
        <v>1</v>
      </c>
      <c r="AE125" s="9"/>
      <c r="AF125" s="9"/>
      <c r="AG125" s="9"/>
      <c r="AH125" s="9"/>
      <c r="AI125" s="9"/>
      <c r="AJ125" s="9"/>
      <c r="AK125" s="9"/>
      <c r="AL125" s="9"/>
      <c r="AM125" s="9"/>
    </row>
    <row r="126" spans="1:39" s="51" customFormat="1" ht="12.75" customHeight="1">
      <c r="A126" s="38">
        <f t="shared" si="2"/>
        <v>120</v>
      </c>
      <c r="B126" s="39" t="s">
        <v>644</v>
      </c>
      <c r="C126" s="39" t="s">
        <v>645</v>
      </c>
      <c r="D126" s="49"/>
      <c r="E126" s="50"/>
      <c r="F126" s="50"/>
      <c r="G126" s="38" t="s">
        <v>520</v>
      </c>
      <c r="H126" s="38"/>
      <c r="I126" s="38">
        <v>2</v>
      </c>
      <c r="J126" s="38"/>
      <c r="K126" s="38"/>
      <c r="L126" s="38"/>
      <c r="M126" s="58"/>
      <c r="N126" s="158" t="s">
        <v>517</v>
      </c>
      <c r="O126" s="136"/>
      <c r="P126" s="137"/>
      <c r="Q126" s="62"/>
      <c r="R126" s="66"/>
      <c r="S126" s="63"/>
      <c r="T126" s="40"/>
      <c r="U126" s="41"/>
      <c r="V126" s="41"/>
      <c r="W126" s="62"/>
      <c r="X126" s="65"/>
      <c r="Y126" s="66"/>
      <c r="Z126" s="40"/>
      <c r="AA126" s="41"/>
      <c r="AB126" s="41"/>
      <c r="AC126" s="41"/>
      <c r="AD126" s="9">
        <f t="shared" si="3"/>
        <v>0</v>
      </c>
      <c r="AE126" s="9"/>
      <c r="AF126" s="9"/>
      <c r="AG126" s="9"/>
      <c r="AH126" s="9"/>
      <c r="AI126" s="9"/>
      <c r="AJ126" s="9"/>
      <c r="AK126" s="9"/>
      <c r="AL126" s="9"/>
      <c r="AM126" s="9"/>
    </row>
    <row r="127" spans="1:39" s="51" customFormat="1" ht="12.75" customHeight="1">
      <c r="A127" s="38">
        <f t="shared" si="2"/>
        <v>121</v>
      </c>
      <c r="B127" s="39" t="s">
        <v>275</v>
      </c>
      <c r="C127" s="39" t="s">
        <v>562</v>
      </c>
      <c r="D127" s="49" t="s">
        <v>887</v>
      </c>
      <c r="E127" s="50">
        <v>2</v>
      </c>
      <c r="F127" s="50"/>
      <c r="G127" s="38" t="s">
        <v>517</v>
      </c>
      <c r="H127" s="38"/>
      <c r="I127" s="38">
        <v>3</v>
      </c>
      <c r="J127" s="38"/>
      <c r="K127" s="38"/>
      <c r="L127" s="38"/>
      <c r="M127" s="58"/>
      <c r="N127" s="158" t="s">
        <v>517</v>
      </c>
      <c r="O127" s="136"/>
      <c r="P127" s="137"/>
      <c r="Q127" s="62"/>
      <c r="R127" s="67"/>
      <c r="S127" s="63"/>
      <c r="T127" s="40"/>
      <c r="U127" s="41"/>
      <c r="V127" s="41"/>
      <c r="W127" s="62" t="s">
        <v>841</v>
      </c>
      <c r="X127" s="40" t="s">
        <v>275</v>
      </c>
      <c r="Y127" s="63" t="s">
        <v>276</v>
      </c>
      <c r="Z127" s="40" t="s">
        <v>56</v>
      </c>
      <c r="AA127" s="41">
        <v>2</v>
      </c>
      <c r="AB127" s="41"/>
      <c r="AC127" s="41"/>
      <c r="AD127" s="9">
        <f t="shared" si="3"/>
        <v>1</v>
      </c>
      <c r="AE127" s="9"/>
      <c r="AF127" s="9"/>
      <c r="AG127" s="9"/>
      <c r="AH127" s="9"/>
      <c r="AI127" s="9"/>
      <c r="AJ127" s="9"/>
      <c r="AK127" s="9"/>
      <c r="AL127" s="9"/>
      <c r="AM127" s="9"/>
    </row>
    <row r="128" spans="1:39" s="51" customFormat="1" ht="12.75" customHeight="1">
      <c r="A128" s="38">
        <f t="shared" si="2"/>
        <v>122</v>
      </c>
      <c r="B128" s="39" t="s">
        <v>277</v>
      </c>
      <c r="C128" s="39" t="s">
        <v>563</v>
      </c>
      <c r="D128" s="49" t="s">
        <v>888</v>
      </c>
      <c r="E128" s="50">
        <v>3</v>
      </c>
      <c r="F128" s="50"/>
      <c r="G128" s="38" t="s">
        <v>517</v>
      </c>
      <c r="H128" s="38"/>
      <c r="I128" s="38">
        <v>3</v>
      </c>
      <c r="J128" s="38"/>
      <c r="K128" s="38"/>
      <c r="L128" s="38"/>
      <c r="M128" s="58"/>
      <c r="N128" s="158" t="s">
        <v>517</v>
      </c>
      <c r="O128" s="136"/>
      <c r="P128" s="137"/>
      <c r="Q128" s="62"/>
      <c r="R128" s="39"/>
      <c r="S128" s="39"/>
      <c r="T128" s="49"/>
      <c r="U128" s="50"/>
      <c r="V128" s="50"/>
      <c r="W128" s="62" t="s">
        <v>841</v>
      </c>
      <c r="X128" s="65" t="s">
        <v>277</v>
      </c>
      <c r="Y128" s="66" t="s">
        <v>278</v>
      </c>
      <c r="Z128" s="40" t="s">
        <v>56</v>
      </c>
      <c r="AA128" s="41">
        <v>4</v>
      </c>
      <c r="AB128" s="41"/>
      <c r="AC128" s="41"/>
      <c r="AD128" s="9">
        <f t="shared" si="3"/>
        <v>1</v>
      </c>
      <c r="AE128" s="9"/>
      <c r="AF128" s="9"/>
      <c r="AG128" s="9"/>
      <c r="AH128" s="9"/>
      <c r="AI128" s="9"/>
      <c r="AJ128" s="9"/>
      <c r="AK128" s="9"/>
      <c r="AL128" s="9"/>
      <c r="AM128" s="9"/>
    </row>
    <row r="129" spans="1:39" s="51" customFormat="1" ht="12.75" customHeight="1">
      <c r="A129" s="38">
        <f t="shared" si="2"/>
        <v>123</v>
      </c>
      <c r="B129" s="39" t="s">
        <v>646</v>
      </c>
      <c r="C129" s="39" t="s">
        <v>647</v>
      </c>
      <c r="D129" s="49"/>
      <c r="E129" s="50"/>
      <c r="F129" s="50"/>
      <c r="G129" s="38" t="s">
        <v>520</v>
      </c>
      <c r="H129" s="38"/>
      <c r="I129" s="38">
        <v>2</v>
      </c>
      <c r="J129" s="38"/>
      <c r="K129" s="38"/>
      <c r="L129" s="38"/>
      <c r="M129" s="58"/>
      <c r="N129" s="158" t="s">
        <v>517</v>
      </c>
      <c r="O129" s="136"/>
      <c r="P129" s="137"/>
      <c r="Q129" s="62"/>
      <c r="R129" s="63"/>
      <c r="S129" s="63"/>
      <c r="T129" s="40"/>
      <c r="U129" s="41"/>
      <c r="V129" s="41"/>
      <c r="W129" s="62"/>
      <c r="X129" s="40"/>
      <c r="Y129" s="63"/>
      <c r="Z129" s="40"/>
      <c r="AA129" s="41"/>
      <c r="AB129" s="41"/>
      <c r="AC129" s="41"/>
      <c r="AD129" s="9">
        <f t="shared" si="3"/>
        <v>0</v>
      </c>
      <c r="AE129" s="9"/>
      <c r="AF129" s="9"/>
      <c r="AG129" s="9"/>
      <c r="AH129" s="9"/>
      <c r="AI129" s="9"/>
      <c r="AJ129" s="9"/>
      <c r="AK129" s="9"/>
      <c r="AL129" s="9"/>
      <c r="AM129" s="9"/>
    </row>
    <row r="130" spans="1:39" s="51" customFormat="1" ht="12.75" customHeight="1">
      <c r="A130" s="38">
        <f t="shared" si="2"/>
        <v>124</v>
      </c>
      <c r="B130" s="39" t="s">
        <v>279</v>
      </c>
      <c r="C130" s="39" t="s">
        <v>648</v>
      </c>
      <c r="D130" s="49" t="s">
        <v>887</v>
      </c>
      <c r="E130" s="50">
        <v>2</v>
      </c>
      <c r="F130" s="50"/>
      <c r="G130" s="38" t="s">
        <v>517</v>
      </c>
      <c r="H130" s="38"/>
      <c r="I130" s="38">
        <v>3</v>
      </c>
      <c r="J130" s="38"/>
      <c r="K130" s="38"/>
      <c r="L130" s="38"/>
      <c r="M130" s="58"/>
      <c r="N130" s="158" t="s">
        <v>517</v>
      </c>
      <c r="O130" s="136"/>
      <c r="P130" s="137"/>
      <c r="Q130" s="62"/>
      <c r="R130" s="67"/>
      <c r="S130" s="63"/>
      <c r="T130" s="40"/>
      <c r="U130" s="41"/>
      <c r="V130" s="41"/>
      <c r="W130" s="62" t="s">
        <v>841</v>
      </c>
      <c r="X130" s="40" t="s">
        <v>279</v>
      </c>
      <c r="Y130" s="63" t="s">
        <v>280</v>
      </c>
      <c r="Z130" s="40" t="s">
        <v>56</v>
      </c>
      <c r="AA130" s="41">
        <v>2</v>
      </c>
      <c r="AB130" s="41"/>
      <c r="AC130" s="41"/>
      <c r="AD130" s="9">
        <f t="shared" si="3"/>
        <v>1</v>
      </c>
      <c r="AE130" s="9"/>
      <c r="AF130" s="9"/>
      <c r="AG130" s="9"/>
      <c r="AH130" s="9"/>
      <c r="AI130" s="9"/>
      <c r="AJ130" s="9"/>
      <c r="AK130" s="9"/>
      <c r="AL130" s="9"/>
      <c r="AM130" s="9"/>
    </row>
    <row r="131" spans="1:39" s="51" customFormat="1" ht="12.75" customHeight="1">
      <c r="A131" s="38">
        <f t="shared" si="2"/>
        <v>125</v>
      </c>
      <c r="B131" s="39" t="s">
        <v>281</v>
      </c>
      <c r="C131" s="39" t="s">
        <v>649</v>
      </c>
      <c r="D131" s="49" t="s">
        <v>887</v>
      </c>
      <c r="E131" s="50">
        <v>3</v>
      </c>
      <c r="F131" s="50"/>
      <c r="G131" s="38" t="s">
        <v>517</v>
      </c>
      <c r="H131" s="38"/>
      <c r="I131" s="38">
        <v>3</v>
      </c>
      <c r="J131" s="38"/>
      <c r="K131" s="38"/>
      <c r="L131" s="38"/>
      <c r="M131" s="58"/>
      <c r="N131" s="158" t="s">
        <v>517</v>
      </c>
      <c r="O131" s="136"/>
      <c r="P131" s="137"/>
      <c r="Q131" s="62"/>
      <c r="R131" s="66"/>
      <c r="S131" s="63"/>
      <c r="T131" s="40"/>
      <c r="U131" s="41"/>
      <c r="V131" s="41"/>
      <c r="W131" s="62" t="s">
        <v>841</v>
      </c>
      <c r="X131" s="65" t="s">
        <v>281</v>
      </c>
      <c r="Y131" s="66" t="s">
        <v>282</v>
      </c>
      <c r="Z131" s="40" t="s">
        <v>56</v>
      </c>
      <c r="AA131" s="41">
        <v>3</v>
      </c>
      <c r="AB131" s="41"/>
      <c r="AC131" s="41"/>
      <c r="AD131" s="9">
        <f t="shared" si="3"/>
        <v>1</v>
      </c>
      <c r="AE131" s="9"/>
      <c r="AF131" s="9"/>
      <c r="AG131" s="9"/>
      <c r="AH131" s="9"/>
      <c r="AI131" s="9"/>
      <c r="AJ131" s="9"/>
      <c r="AK131" s="9"/>
      <c r="AL131" s="9"/>
      <c r="AM131" s="9"/>
    </row>
    <row r="132" spans="1:39" s="51" customFormat="1" ht="12.75" customHeight="1">
      <c r="A132" s="38">
        <f t="shared" si="2"/>
        <v>126</v>
      </c>
      <c r="B132" s="39" t="s">
        <v>650</v>
      </c>
      <c r="C132" s="39" t="s">
        <v>651</v>
      </c>
      <c r="D132" s="49"/>
      <c r="E132" s="50"/>
      <c r="F132" s="50"/>
      <c r="G132" s="38" t="s">
        <v>520</v>
      </c>
      <c r="H132" s="38"/>
      <c r="I132" s="38">
        <v>2</v>
      </c>
      <c r="J132" s="38"/>
      <c r="K132" s="38"/>
      <c r="L132" s="38"/>
      <c r="M132" s="58"/>
      <c r="N132" s="158" t="s">
        <v>517</v>
      </c>
      <c r="O132" s="136"/>
      <c r="P132" s="137"/>
      <c r="Q132" s="62"/>
      <c r="R132" s="67"/>
      <c r="S132" s="63"/>
      <c r="T132" s="40"/>
      <c r="U132" s="41"/>
      <c r="V132" s="41"/>
      <c r="W132" s="62"/>
      <c r="X132" s="40"/>
      <c r="Y132" s="63"/>
      <c r="Z132" s="40"/>
      <c r="AA132" s="41"/>
      <c r="AB132" s="41"/>
      <c r="AC132" s="41"/>
      <c r="AD132" s="9">
        <f t="shared" si="3"/>
        <v>0</v>
      </c>
      <c r="AE132" s="9"/>
      <c r="AF132" s="9"/>
      <c r="AG132" s="9"/>
      <c r="AH132" s="9"/>
      <c r="AI132" s="9"/>
      <c r="AJ132" s="9"/>
      <c r="AK132" s="9"/>
      <c r="AL132" s="9"/>
      <c r="AM132" s="9"/>
    </row>
    <row r="133" spans="1:39" s="51" customFormat="1" ht="12.75" customHeight="1">
      <c r="A133" s="38">
        <f t="shared" si="2"/>
        <v>127</v>
      </c>
      <c r="B133" s="39" t="s">
        <v>283</v>
      </c>
      <c r="C133" s="39" t="s">
        <v>532</v>
      </c>
      <c r="D133" s="49" t="s">
        <v>888</v>
      </c>
      <c r="E133" s="50">
        <v>4</v>
      </c>
      <c r="F133" s="50"/>
      <c r="G133" s="38" t="s">
        <v>517</v>
      </c>
      <c r="H133" s="38"/>
      <c r="I133" s="38">
        <v>3</v>
      </c>
      <c r="J133" s="38"/>
      <c r="K133" s="38"/>
      <c r="L133" s="38"/>
      <c r="M133" s="58"/>
      <c r="N133" s="158" t="s">
        <v>517</v>
      </c>
      <c r="O133" s="136"/>
      <c r="P133" s="137"/>
      <c r="Q133" s="62"/>
      <c r="R133" s="39"/>
      <c r="S133" s="39"/>
      <c r="T133" s="49"/>
      <c r="U133" s="50"/>
      <c r="V133" s="50"/>
      <c r="W133" s="62" t="s">
        <v>841</v>
      </c>
      <c r="X133" s="65" t="s">
        <v>283</v>
      </c>
      <c r="Y133" s="66" t="s">
        <v>284</v>
      </c>
      <c r="Z133" s="40" t="s">
        <v>88</v>
      </c>
      <c r="AA133" s="41">
        <v>9</v>
      </c>
      <c r="AB133" s="41">
        <v>0</v>
      </c>
      <c r="AC133" s="41"/>
      <c r="AD133" s="9">
        <f t="shared" si="3"/>
        <v>1</v>
      </c>
      <c r="AE133" s="9"/>
      <c r="AF133" s="9"/>
      <c r="AG133" s="9"/>
      <c r="AH133" s="9"/>
      <c r="AI133" s="9"/>
      <c r="AJ133" s="9"/>
      <c r="AK133" s="9"/>
      <c r="AL133" s="9"/>
      <c r="AM133" s="9"/>
    </row>
    <row r="134" spans="1:39" s="51" customFormat="1" ht="12.75" customHeight="1">
      <c r="A134" s="38">
        <f t="shared" si="2"/>
        <v>128</v>
      </c>
      <c r="B134" s="39" t="s">
        <v>286</v>
      </c>
      <c r="C134" s="39" t="s">
        <v>652</v>
      </c>
      <c r="D134" s="49" t="s">
        <v>888</v>
      </c>
      <c r="E134" s="50">
        <v>4</v>
      </c>
      <c r="F134" s="50"/>
      <c r="G134" s="38" t="s">
        <v>517</v>
      </c>
      <c r="H134" s="38"/>
      <c r="I134" s="38">
        <v>3</v>
      </c>
      <c r="J134" s="38"/>
      <c r="K134" s="38"/>
      <c r="L134" s="38"/>
      <c r="M134" s="58"/>
      <c r="N134" s="158" t="s">
        <v>517</v>
      </c>
      <c r="O134" s="136"/>
      <c r="P134" s="137"/>
      <c r="Q134" s="62"/>
      <c r="R134" s="63"/>
      <c r="S134" s="63"/>
      <c r="T134" s="40"/>
      <c r="U134" s="41"/>
      <c r="V134" s="41"/>
      <c r="W134" s="62" t="s">
        <v>841</v>
      </c>
      <c r="X134" s="40" t="s">
        <v>286</v>
      </c>
      <c r="Y134" s="63" t="s">
        <v>287</v>
      </c>
      <c r="Z134" s="40" t="s">
        <v>88</v>
      </c>
      <c r="AA134" s="41">
        <v>9</v>
      </c>
      <c r="AB134" s="41">
        <v>0</v>
      </c>
      <c r="AC134" s="41"/>
      <c r="AD134" s="9">
        <f t="shared" si="3"/>
        <v>1</v>
      </c>
      <c r="AE134" s="9"/>
      <c r="AF134" s="9"/>
      <c r="AG134" s="9"/>
      <c r="AH134" s="9"/>
      <c r="AI134" s="9"/>
      <c r="AJ134" s="9"/>
      <c r="AK134" s="9"/>
      <c r="AL134" s="9"/>
      <c r="AM134" s="9"/>
    </row>
    <row r="135" spans="1:39" s="51" customFormat="1" ht="12.75" customHeight="1">
      <c r="A135" s="38">
        <f t="shared" si="2"/>
        <v>129</v>
      </c>
      <c r="B135" s="39" t="s">
        <v>653</v>
      </c>
      <c r="C135" s="39" t="s">
        <v>654</v>
      </c>
      <c r="D135" s="49"/>
      <c r="E135" s="50"/>
      <c r="F135" s="50"/>
      <c r="G135" s="38" t="s">
        <v>520</v>
      </c>
      <c r="H135" s="38"/>
      <c r="I135" s="38">
        <v>2</v>
      </c>
      <c r="J135" s="38"/>
      <c r="K135" s="38"/>
      <c r="L135" s="38"/>
      <c r="M135" s="58"/>
      <c r="N135" s="158" t="s">
        <v>517</v>
      </c>
      <c r="O135" s="136"/>
      <c r="P135" s="137"/>
      <c r="Q135" s="62"/>
      <c r="R135" s="67"/>
      <c r="S135" s="63"/>
      <c r="T135" s="40"/>
      <c r="U135" s="41"/>
      <c r="V135" s="41"/>
      <c r="W135" s="62"/>
      <c r="X135" s="40"/>
      <c r="Y135" s="63"/>
      <c r="Z135" s="40"/>
      <c r="AA135" s="41"/>
      <c r="AB135" s="41"/>
      <c r="AC135" s="41"/>
      <c r="AD135" s="9">
        <f t="shared" si="3"/>
        <v>0</v>
      </c>
      <c r="AE135" s="9"/>
      <c r="AF135" s="9"/>
      <c r="AG135" s="9"/>
      <c r="AH135" s="9"/>
      <c r="AI135" s="9"/>
      <c r="AJ135" s="9"/>
      <c r="AK135" s="9"/>
      <c r="AL135" s="9"/>
      <c r="AM135" s="9"/>
    </row>
    <row r="136" spans="1:39" s="51" customFormat="1" ht="12.75" customHeight="1">
      <c r="A136" s="38">
        <f t="shared" ref="A136:A199" si="4">ROW()-6</f>
        <v>130</v>
      </c>
      <c r="B136" s="39" t="s">
        <v>655</v>
      </c>
      <c r="C136" s="39" t="s">
        <v>519</v>
      </c>
      <c r="D136" s="49" t="s">
        <v>887</v>
      </c>
      <c r="E136" s="50">
        <v>1</v>
      </c>
      <c r="F136" s="50"/>
      <c r="G136" s="38" t="s">
        <v>517</v>
      </c>
      <c r="H136" s="38"/>
      <c r="I136" s="38">
        <v>3</v>
      </c>
      <c r="J136" s="38"/>
      <c r="K136" s="38"/>
      <c r="L136" s="38"/>
      <c r="M136" s="58"/>
      <c r="N136" s="158" t="s">
        <v>517</v>
      </c>
      <c r="O136" s="136"/>
      <c r="P136" s="137"/>
      <c r="Q136" s="62"/>
      <c r="R136" s="66"/>
      <c r="S136" s="63"/>
      <c r="T136" s="40"/>
      <c r="U136" s="41"/>
      <c r="V136" s="41"/>
      <c r="W136" s="62"/>
      <c r="X136" s="65"/>
      <c r="Y136" s="66"/>
      <c r="Z136" s="40"/>
      <c r="AA136" s="41"/>
      <c r="AB136" s="41"/>
      <c r="AC136" s="41" t="s">
        <v>854</v>
      </c>
      <c r="AD136" s="9">
        <f t="shared" ref="AD136:AD199" si="5">COUNTIF($Y$7:$Y$199, Y136)</f>
        <v>0</v>
      </c>
      <c r="AE136" s="9"/>
      <c r="AF136" s="9"/>
      <c r="AG136" s="9"/>
      <c r="AH136" s="9"/>
      <c r="AI136" s="9"/>
      <c r="AJ136" s="9"/>
      <c r="AK136" s="9"/>
      <c r="AL136" s="9"/>
      <c r="AM136" s="9"/>
    </row>
    <row r="137" spans="1:39" s="51" customFormat="1" ht="12.75" customHeight="1">
      <c r="A137" s="38">
        <f t="shared" si="4"/>
        <v>131</v>
      </c>
      <c r="B137" s="39" t="s">
        <v>656</v>
      </c>
      <c r="C137" s="39" t="s">
        <v>657</v>
      </c>
      <c r="D137" s="49" t="s">
        <v>888</v>
      </c>
      <c r="E137" s="50">
        <v>5</v>
      </c>
      <c r="F137" s="50"/>
      <c r="G137" s="38" t="s">
        <v>517</v>
      </c>
      <c r="H137" s="38"/>
      <c r="I137" s="38">
        <v>3</v>
      </c>
      <c r="J137" s="38"/>
      <c r="K137" s="38"/>
      <c r="L137" s="38"/>
      <c r="M137" s="58"/>
      <c r="N137" s="158" t="s">
        <v>517</v>
      </c>
      <c r="O137" s="136"/>
      <c r="P137" s="137"/>
      <c r="Q137" s="62"/>
      <c r="R137" s="67"/>
      <c r="S137" s="63"/>
      <c r="T137" s="40"/>
      <c r="U137" s="41"/>
      <c r="V137" s="41"/>
      <c r="W137" s="62"/>
      <c r="X137" s="40"/>
      <c r="Y137" s="63"/>
      <c r="Z137" s="40"/>
      <c r="AA137" s="41"/>
      <c r="AB137" s="41"/>
      <c r="AC137" s="41" t="s">
        <v>855</v>
      </c>
      <c r="AD137" s="9">
        <f t="shared" si="5"/>
        <v>0</v>
      </c>
      <c r="AE137" s="9"/>
      <c r="AF137" s="9"/>
      <c r="AG137" s="9"/>
      <c r="AH137" s="9"/>
      <c r="AI137" s="9"/>
      <c r="AJ137" s="9"/>
      <c r="AK137" s="9"/>
      <c r="AL137" s="9"/>
      <c r="AM137" s="9"/>
    </row>
    <row r="138" spans="1:39" s="51" customFormat="1" ht="12.75" customHeight="1">
      <c r="A138" s="38">
        <f t="shared" si="4"/>
        <v>132</v>
      </c>
      <c r="B138" s="39" t="s">
        <v>288</v>
      </c>
      <c r="C138" s="39" t="s">
        <v>289</v>
      </c>
      <c r="D138" s="49" t="s">
        <v>887</v>
      </c>
      <c r="E138" s="50">
        <v>4</v>
      </c>
      <c r="F138" s="50"/>
      <c r="G138" s="38" t="s">
        <v>517</v>
      </c>
      <c r="H138" s="38"/>
      <c r="I138" s="38">
        <v>2</v>
      </c>
      <c r="J138" s="38"/>
      <c r="K138" s="38"/>
      <c r="L138" s="38"/>
      <c r="M138" s="58"/>
      <c r="N138" s="158" t="s">
        <v>517</v>
      </c>
      <c r="O138" s="136"/>
      <c r="P138" s="137"/>
      <c r="Q138" s="62"/>
      <c r="R138" s="39"/>
      <c r="S138" s="39"/>
      <c r="T138" s="49"/>
      <c r="U138" s="50"/>
      <c r="V138" s="50"/>
      <c r="W138" s="62" t="s">
        <v>841</v>
      </c>
      <c r="X138" s="65" t="s">
        <v>288</v>
      </c>
      <c r="Y138" s="66" t="s">
        <v>289</v>
      </c>
      <c r="Z138" s="40" t="s">
        <v>56</v>
      </c>
      <c r="AA138" s="41">
        <v>4</v>
      </c>
      <c r="AB138" s="41"/>
      <c r="AC138" s="41"/>
      <c r="AD138" s="9">
        <f t="shared" si="5"/>
        <v>1</v>
      </c>
      <c r="AE138" s="9"/>
      <c r="AF138" s="9"/>
      <c r="AG138" s="9"/>
      <c r="AH138" s="9"/>
      <c r="AI138" s="9"/>
      <c r="AJ138" s="9"/>
      <c r="AK138" s="9"/>
      <c r="AL138" s="9"/>
      <c r="AM138" s="9"/>
    </row>
    <row r="139" spans="1:39" s="51" customFormat="1" ht="12.75" customHeight="1">
      <c r="A139" s="38">
        <f t="shared" si="4"/>
        <v>133</v>
      </c>
      <c r="B139" s="39" t="s">
        <v>658</v>
      </c>
      <c r="C139" s="39" t="s">
        <v>659</v>
      </c>
      <c r="D139" s="49"/>
      <c r="E139" s="50"/>
      <c r="F139" s="50"/>
      <c r="G139" s="38" t="s">
        <v>520</v>
      </c>
      <c r="H139" s="38"/>
      <c r="I139" s="38">
        <v>2</v>
      </c>
      <c r="J139" s="38"/>
      <c r="K139" s="38"/>
      <c r="L139" s="38"/>
      <c r="M139" s="58"/>
      <c r="N139" s="158" t="s">
        <v>517</v>
      </c>
      <c r="O139" s="136"/>
      <c r="P139" s="137"/>
      <c r="Q139" s="62"/>
      <c r="R139" s="63"/>
      <c r="S139" s="63"/>
      <c r="T139" s="40"/>
      <c r="U139" s="41"/>
      <c r="V139" s="41"/>
      <c r="W139" s="62"/>
      <c r="X139" s="40"/>
      <c r="Y139" s="63"/>
      <c r="Z139" s="40"/>
      <c r="AA139" s="41"/>
      <c r="AB139" s="41"/>
      <c r="AC139" s="41"/>
      <c r="AD139" s="9">
        <f t="shared" si="5"/>
        <v>0</v>
      </c>
      <c r="AE139" s="9"/>
      <c r="AF139" s="9"/>
      <c r="AG139" s="9"/>
      <c r="AH139" s="9"/>
      <c r="AI139" s="9"/>
      <c r="AJ139" s="9"/>
      <c r="AK139" s="9"/>
      <c r="AL139" s="9"/>
      <c r="AM139" s="9"/>
    </row>
    <row r="140" spans="1:39" s="51" customFormat="1" ht="12.75" customHeight="1">
      <c r="A140" s="38">
        <f t="shared" si="4"/>
        <v>134</v>
      </c>
      <c r="B140" s="39" t="s">
        <v>660</v>
      </c>
      <c r="C140" s="39" t="s">
        <v>622</v>
      </c>
      <c r="D140" s="49"/>
      <c r="E140" s="50"/>
      <c r="F140" s="50"/>
      <c r="G140" s="38" t="s">
        <v>520</v>
      </c>
      <c r="H140" s="38"/>
      <c r="I140" s="38">
        <v>3</v>
      </c>
      <c r="J140" s="38"/>
      <c r="K140" s="38"/>
      <c r="L140" s="38"/>
      <c r="M140" s="58"/>
      <c r="N140" s="158" t="s">
        <v>517</v>
      </c>
      <c r="O140" s="136"/>
      <c r="P140" s="137"/>
      <c r="Q140" s="62"/>
      <c r="R140" s="67"/>
      <c r="S140" s="63"/>
      <c r="T140" s="40"/>
      <c r="U140" s="41"/>
      <c r="V140" s="41"/>
      <c r="W140" s="62"/>
      <c r="X140" s="40"/>
      <c r="Y140" s="63"/>
      <c r="Z140" s="40"/>
      <c r="AA140" s="41"/>
      <c r="AB140" s="41"/>
      <c r="AC140" s="41"/>
      <c r="AD140" s="9">
        <f t="shared" si="5"/>
        <v>0</v>
      </c>
      <c r="AE140" s="9"/>
      <c r="AF140" s="9"/>
      <c r="AG140" s="9"/>
      <c r="AH140" s="9"/>
      <c r="AI140" s="9"/>
      <c r="AJ140" s="9"/>
      <c r="AK140" s="9"/>
      <c r="AL140" s="9"/>
      <c r="AM140" s="9"/>
    </row>
    <row r="141" spans="1:39" s="51" customFormat="1" ht="12.75" customHeight="1">
      <c r="A141" s="38">
        <f t="shared" si="4"/>
        <v>135</v>
      </c>
      <c r="B141" s="39" t="s">
        <v>290</v>
      </c>
      <c r="C141" s="39" t="s">
        <v>661</v>
      </c>
      <c r="D141" s="49" t="s">
        <v>887</v>
      </c>
      <c r="E141" s="50">
        <v>1</v>
      </c>
      <c r="F141" s="50"/>
      <c r="G141" s="38" t="s">
        <v>517</v>
      </c>
      <c r="H141" s="38"/>
      <c r="I141" s="38">
        <v>4</v>
      </c>
      <c r="J141" s="38"/>
      <c r="K141" s="38"/>
      <c r="L141" s="38"/>
      <c r="M141" s="58"/>
      <c r="N141" s="158" t="s">
        <v>517</v>
      </c>
      <c r="O141" s="136"/>
      <c r="P141" s="137"/>
      <c r="Q141" s="62"/>
      <c r="R141" s="66"/>
      <c r="S141" s="63"/>
      <c r="T141" s="40"/>
      <c r="U141" s="41"/>
      <c r="V141" s="41"/>
      <c r="W141" s="62"/>
      <c r="X141" s="65" t="s">
        <v>290</v>
      </c>
      <c r="Y141" s="66" t="s">
        <v>291</v>
      </c>
      <c r="Z141" s="40" t="s">
        <v>56</v>
      </c>
      <c r="AA141" s="41">
        <v>1</v>
      </c>
      <c r="AB141" s="41"/>
      <c r="AC141" s="41"/>
      <c r="AD141" s="9">
        <f t="shared" si="5"/>
        <v>1</v>
      </c>
      <c r="AE141" s="9"/>
      <c r="AF141" s="9"/>
      <c r="AG141" s="9"/>
      <c r="AH141" s="9"/>
      <c r="AI141" s="9"/>
      <c r="AJ141" s="9"/>
      <c r="AK141" s="9"/>
      <c r="AL141" s="9"/>
      <c r="AM141" s="9"/>
    </row>
    <row r="142" spans="1:39" s="51" customFormat="1" ht="12.75" customHeight="1">
      <c r="A142" s="38">
        <f t="shared" si="4"/>
        <v>136</v>
      </c>
      <c r="B142" s="39" t="s">
        <v>292</v>
      </c>
      <c r="C142" s="39" t="s">
        <v>563</v>
      </c>
      <c r="D142" s="49" t="s">
        <v>888</v>
      </c>
      <c r="E142" s="50">
        <v>3</v>
      </c>
      <c r="F142" s="50"/>
      <c r="G142" s="38" t="s">
        <v>517</v>
      </c>
      <c r="H142" s="38"/>
      <c r="I142" s="38">
        <v>4</v>
      </c>
      <c r="J142" s="38"/>
      <c r="K142" s="38"/>
      <c r="L142" s="38"/>
      <c r="M142" s="58"/>
      <c r="N142" s="158" t="s">
        <v>517</v>
      </c>
      <c r="O142" s="136"/>
      <c r="P142" s="137"/>
      <c r="Q142" s="62"/>
      <c r="R142" s="67"/>
      <c r="S142" s="63"/>
      <c r="T142" s="40"/>
      <c r="U142" s="41"/>
      <c r="V142" s="41"/>
      <c r="W142" s="62"/>
      <c r="X142" s="40" t="s">
        <v>292</v>
      </c>
      <c r="Y142" s="63" t="s">
        <v>293</v>
      </c>
      <c r="Z142" s="40" t="s">
        <v>56</v>
      </c>
      <c r="AA142" s="41">
        <v>4</v>
      </c>
      <c r="AB142" s="41"/>
      <c r="AC142" s="41"/>
      <c r="AD142" s="9">
        <f t="shared" si="5"/>
        <v>1</v>
      </c>
      <c r="AE142" s="9"/>
      <c r="AF142" s="9"/>
      <c r="AG142" s="9"/>
      <c r="AH142" s="9"/>
      <c r="AI142" s="9"/>
      <c r="AJ142" s="9"/>
      <c r="AK142" s="9"/>
      <c r="AL142" s="9"/>
      <c r="AM142" s="9"/>
    </row>
    <row r="143" spans="1:39" s="51" customFormat="1" ht="12.75" customHeight="1">
      <c r="A143" s="38">
        <f t="shared" si="4"/>
        <v>137</v>
      </c>
      <c r="B143" s="39" t="s">
        <v>294</v>
      </c>
      <c r="C143" s="39" t="s">
        <v>570</v>
      </c>
      <c r="D143" s="49" t="s">
        <v>888</v>
      </c>
      <c r="E143" s="50">
        <v>6</v>
      </c>
      <c r="F143" s="50"/>
      <c r="G143" s="38" t="s">
        <v>517</v>
      </c>
      <c r="H143" s="38"/>
      <c r="I143" s="38">
        <v>4</v>
      </c>
      <c r="J143" s="38"/>
      <c r="K143" s="38"/>
      <c r="L143" s="38"/>
      <c r="M143" s="58"/>
      <c r="N143" s="158" t="s">
        <v>517</v>
      </c>
      <c r="O143" s="136"/>
      <c r="P143" s="137"/>
      <c r="Q143" s="62"/>
      <c r="R143" s="67"/>
      <c r="S143" s="63"/>
      <c r="T143" s="40"/>
      <c r="U143" s="41"/>
      <c r="V143" s="41"/>
      <c r="W143" s="62"/>
      <c r="X143" s="40" t="s">
        <v>294</v>
      </c>
      <c r="Y143" s="63" t="s">
        <v>295</v>
      </c>
      <c r="Z143" s="40" t="s">
        <v>56</v>
      </c>
      <c r="AA143" s="41">
        <v>12</v>
      </c>
      <c r="AB143" s="41"/>
      <c r="AC143" s="41"/>
      <c r="AD143" s="9">
        <f t="shared" si="5"/>
        <v>1</v>
      </c>
      <c r="AE143" s="9"/>
      <c r="AF143" s="9"/>
      <c r="AG143" s="9"/>
      <c r="AH143" s="9"/>
      <c r="AI143" s="9"/>
      <c r="AJ143" s="9"/>
      <c r="AK143" s="9"/>
      <c r="AL143" s="9"/>
      <c r="AM143" s="9"/>
    </row>
    <row r="144" spans="1:39" s="51" customFormat="1" ht="12.75" customHeight="1">
      <c r="A144" s="38">
        <f t="shared" si="4"/>
        <v>138</v>
      </c>
      <c r="B144" s="39" t="s">
        <v>296</v>
      </c>
      <c r="C144" s="39" t="s">
        <v>662</v>
      </c>
      <c r="D144" s="49" t="s">
        <v>888</v>
      </c>
      <c r="E144" s="50">
        <v>2</v>
      </c>
      <c r="F144" s="50"/>
      <c r="G144" s="38" t="s">
        <v>517</v>
      </c>
      <c r="H144" s="38"/>
      <c r="I144" s="38">
        <v>4</v>
      </c>
      <c r="J144" s="38"/>
      <c r="K144" s="38"/>
      <c r="L144" s="38"/>
      <c r="M144" s="58"/>
      <c r="N144" s="158" t="s">
        <v>517</v>
      </c>
      <c r="O144" s="136"/>
      <c r="P144" s="137"/>
      <c r="Q144" s="62"/>
      <c r="R144" s="67"/>
      <c r="S144" s="63"/>
      <c r="T144" s="40"/>
      <c r="U144" s="41"/>
      <c r="V144" s="41"/>
      <c r="W144" s="62"/>
      <c r="X144" s="40" t="s">
        <v>296</v>
      </c>
      <c r="Y144" s="63" t="s">
        <v>297</v>
      </c>
      <c r="Z144" s="40" t="s">
        <v>88</v>
      </c>
      <c r="AA144" s="41">
        <v>3</v>
      </c>
      <c r="AB144" s="41">
        <v>0</v>
      </c>
      <c r="AC144" s="41"/>
      <c r="AD144" s="9">
        <f t="shared" si="5"/>
        <v>1</v>
      </c>
      <c r="AE144" s="9"/>
      <c r="AF144" s="9"/>
      <c r="AG144" s="9"/>
      <c r="AH144" s="9"/>
      <c r="AI144" s="9"/>
      <c r="AJ144" s="9"/>
      <c r="AK144" s="9"/>
      <c r="AL144" s="9"/>
      <c r="AM144" s="9"/>
    </row>
    <row r="145" spans="1:39" s="51" customFormat="1" ht="12.75" customHeight="1">
      <c r="A145" s="38">
        <f t="shared" si="4"/>
        <v>139</v>
      </c>
      <c r="B145" s="39" t="s">
        <v>298</v>
      </c>
      <c r="C145" s="39" t="s">
        <v>663</v>
      </c>
      <c r="D145" s="49" t="s">
        <v>888</v>
      </c>
      <c r="E145" s="50">
        <v>5</v>
      </c>
      <c r="F145" s="50"/>
      <c r="G145" s="38" t="s">
        <v>517</v>
      </c>
      <c r="H145" s="38"/>
      <c r="I145" s="38">
        <v>4</v>
      </c>
      <c r="J145" s="38"/>
      <c r="K145" s="38"/>
      <c r="L145" s="38"/>
      <c r="M145" s="58"/>
      <c r="N145" s="158" t="s">
        <v>517</v>
      </c>
      <c r="O145" s="136"/>
      <c r="P145" s="137"/>
      <c r="Q145" s="62"/>
      <c r="R145" s="66"/>
      <c r="S145" s="63"/>
      <c r="T145" s="40"/>
      <c r="U145" s="41"/>
      <c r="V145" s="41"/>
      <c r="W145" s="62"/>
      <c r="X145" s="65" t="s">
        <v>298</v>
      </c>
      <c r="Y145" s="66" t="s">
        <v>299</v>
      </c>
      <c r="Z145" s="40" t="s">
        <v>56</v>
      </c>
      <c r="AA145" s="41">
        <v>8</v>
      </c>
      <c r="AB145" s="41"/>
      <c r="AC145" s="41"/>
      <c r="AD145" s="9">
        <f t="shared" si="5"/>
        <v>1</v>
      </c>
      <c r="AE145" s="9"/>
      <c r="AF145" s="9"/>
      <c r="AG145" s="9"/>
      <c r="AH145" s="9"/>
      <c r="AI145" s="9"/>
      <c r="AJ145" s="9"/>
      <c r="AK145" s="9"/>
      <c r="AL145" s="9"/>
      <c r="AM145" s="9"/>
    </row>
    <row r="146" spans="1:39" s="51" customFormat="1" ht="12.75" customHeight="1">
      <c r="A146" s="38">
        <f t="shared" si="4"/>
        <v>140</v>
      </c>
      <c r="B146" s="39" t="s">
        <v>300</v>
      </c>
      <c r="C146" s="39" t="s">
        <v>664</v>
      </c>
      <c r="D146" s="49" t="s">
        <v>887</v>
      </c>
      <c r="E146" s="50">
        <v>2</v>
      </c>
      <c r="F146" s="50"/>
      <c r="G146" s="38" t="s">
        <v>517</v>
      </c>
      <c r="H146" s="38"/>
      <c r="I146" s="38">
        <v>4</v>
      </c>
      <c r="J146" s="38"/>
      <c r="K146" s="38"/>
      <c r="L146" s="38"/>
      <c r="M146" s="58"/>
      <c r="N146" s="158" t="s">
        <v>517</v>
      </c>
      <c r="O146" s="136"/>
      <c r="P146" s="137"/>
      <c r="Q146" s="62"/>
      <c r="R146" s="67"/>
      <c r="S146" s="63"/>
      <c r="T146" s="40"/>
      <c r="U146" s="41"/>
      <c r="V146" s="41"/>
      <c r="W146" s="62"/>
      <c r="X146" s="40" t="s">
        <v>300</v>
      </c>
      <c r="Y146" s="63" t="s">
        <v>301</v>
      </c>
      <c r="Z146" s="40" t="s">
        <v>56</v>
      </c>
      <c r="AA146" s="41">
        <v>2</v>
      </c>
      <c r="AB146" s="41"/>
      <c r="AC146" s="41"/>
      <c r="AD146" s="9">
        <f t="shared" si="5"/>
        <v>1</v>
      </c>
      <c r="AE146" s="9"/>
      <c r="AF146" s="9"/>
      <c r="AG146" s="9"/>
      <c r="AH146" s="9"/>
      <c r="AI146" s="9"/>
      <c r="AJ146" s="9"/>
      <c r="AK146" s="9"/>
      <c r="AL146" s="9"/>
      <c r="AM146" s="9"/>
    </row>
    <row r="147" spans="1:39" s="51" customFormat="1" ht="12.75" customHeight="1">
      <c r="A147" s="38">
        <f t="shared" si="4"/>
        <v>141</v>
      </c>
      <c r="B147" s="39" t="s">
        <v>302</v>
      </c>
      <c r="C147" s="39" t="s">
        <v>665</v>
      </c>
      <c r="D147" s="49" t="s">
        <v>888</v>
      </c>
      <c r="E147" s="50">
        <v>5</v>
      </c>
      <c r="F147" s="50"/>
      <c r="G147" s="38" t="s">
        <v>517</v>
      </c>
      <c r="H147" s="38"/>
      <c r="I147" s="38">
        <v>4</v>
      </c>
      <c r="J147" s="38"/>
      <c r="K147" s="38"/>
      <c r="L147" s="38"/>
      <c r="M147" s="58"/>
      <c r="N147" s="158" t="s">
        <v>517</v>
      </c>
      <c r="O147" s="136"/>
      <c r="P147" s="137"/>
      <c r="Q147" s="62"/>
      <c r="R147" s="39"/>
      <c r="S147" s="39"/>
      <c r="T147" s="49"/>
      <c r="U147" s="50"/>
      <c r="V147" s="50"/>
      <c r="W147" s="62"/>
      <c r="X147" s="65" t="s">
        <v>302</v>
      </c>
      <c r="Y147" s="66" t="s">
        <v>303</v>
      </c>
      <c r="Z147" s="40" t="s">
        <v>56</v>
      </c>
      <c r="AA147" s="41">
        <v>9</v>
      </c>
      <c r="AB147" s="41"/>
      <c r="AC147" s="41"/>
      <c r="AD147" s="9">
        <f t="shared" si="5"/>
        <v>1</v>
      </c>
      <c r="AE147" s="9"/>
      <c r="AF147" s="9"/>
      <c r="AG147" s="9"/>
      <c r="AH147" s="9"/>
      <c r="AI147" s="9"/>
      <c r="AJ147" s="9"/>
      <c r="AK147" s="9"/>
      <c r="AL147" s="9"/>
      <c r="AM147" s="9"/>
    </row>
    <row r="148" spans="1:39" s="51" customFormat="1" ht="12.75" customHeight="1">
      <c r="A148" s="38">
        <f t="shared" si="4"/>
        <v>142</v>
      </c>
      <c r="B148" s="39" t="s">
        <v>666</v>
      </c>
      <c r="C148" s="39" t="s">
        <v>624</v>
      </c>
      <c r="D148" s="49"/>
      <c r="E148" s="50"/>
      <c r="F148" s="50"/>
      <c r="G148" s="38" t="s">
        <v>520</v>
      </c>
      <c r="H148" s="38"/>
      <c r="I148" s="38">
        <v>3</v>
      </c>
      <c r="J148" s="38"/>
      <c r="K148" s="38"/>
      <c r="L148" s="38"/>
      <c r="M148" s="58"/>
      <c r="N148" s="158" t="s">
        <v>517</v>
      </c>
      <c r="O148" s="136"/>
      <c r="P148" s="137"/>
      <c r="Q148" s="62"/>
      <c r="R148" s="63"/>
      <c r="S148" s="63"/>
      <c r="T148" s="40"/>
      <c r="U148" s="41"/>
      <c r="V148" s="41"/>
      <c r="W148" s="62"/>
      <c r="X148" s="40"/>
      <c r="Y148" s="63"/>
      <c r="Z148" s="40"/>
      <c r="AA148" s="41"/>
      <c r="AB148" s="41"/>
      <c r="AC148" s="41"/>
      <c r="AD148" s="9">
        <f t="shared" si="5"/>
        <v>0</v>
      </c>
      <c r="AE148" s="9"/>
      <c r="AF148" s="9"/>
      <c r="AG148" s="9"/>
      <c r="AH148" s="9"/>
      <c r="AI148" s="9"/>
      <c r="AJ148" s="9"/>
      <c r="AK148" s="9"/>
      <c r="AL148" s="9"/>
      <c r="AM148" s="9"/>
    </row>
    <row r="149" spans="1:39" s="51" customFormat="1" ht="12.75" customHeight="1">
      <c r="A149" s="38">
        <f t="shared" si="4"/>
        <v>143</v>
      </c>
      <c r="B149" s="39" t="s">
        <v>314</v>
      </c>
      <c r="C149" s="39" t="s">
        <v>667</v>
      </c>
      <c r="D149" s="49" t="s">
        <v>887</v>
      </c>
      <c r="E149" s="50">
        <v>1</v>
      </c>
      <c r="F149" s="50"/>
      <c r="G149" s="38" t="s">
        <v>517</v>
      </c>
      <c r="H149" s="38"/>
      <c r="I149" s="38">
        <v>4</v>
      </c>
      <c r="J149" s="38"/>
      <c r="K149" s="38"/>
      <c r="L149" s="38"/>
      <c r="M149" s="58"/>
      <c r="N149" s="158" t="s">
        <v>517</v>
      </c>
      <c r="O149" s="136"/>
      <c r="P149" s="137"/>
      <c r="Q149" s="62"/>
      <c r="R149" s="67"/>
      <c r="S149" s="63"/>
      <c r="T149" s="40"/>
      <c r="U149" s="41"/>
      <c r="V149" s="41"/>
      <c r="W149" s="62"/>
      <c r="X149" s="40" t="s">
        <v>314</v>
      </c>
      <c r="Y149" s="63" t="s">
        <v>315</v>
      </c>
      <c r="Z149" s="40" t="s">
        <v>56</v>
      </c>
      <c r="AA149" s="41">
        <v>1</v>
      </c>
      <c r="AB149" s="41"/>
      <c r="AC149" s="41"/>
      <c r="AD149" s="9">
        <f t="shared" si="5"/>
        <v>1</v>
      </c>
      <c r="AE149" s="9"/>
      <c r="AF149" s="9"/>
      <c r="AG149" s="9"/>
      <c r="AH149" s="9"/>
      <c r="AI149" s="9"/>
      <c r="AJ149" s="9"/>
      <c r="AK149" s="9"/>
      <c r="AL149" s="9"/>
      <c r="AM149" s="9"/>
    </row>
    <row r="150" spans="1:39" s="51" customFormat="1" ht="12.75" customHeight="1">
      <c r="A150" s="38">
        <f t="shared" si="4"/>
        <v>144</v>
      </c>
      <c r="B150" s="39" t="s">
        <v>316</v>
      </c>
      <c r="C150" s="39" t="s">
        <v>563</v>
      </c>
      <c r="D150" s="49" t="s">
        <v>888</v>
      </c>
      <c r="E150" s="50">
        <v>3</v>
      </c>
      <c r="F150" s="50"/>
      <c r="G150" s="38" t="s">
        <v>517</v>
      </c>
      <c r="H150" s="38"/>
      <c r="I150" s="38">
        <v>4</v>
      </c>
      <c r="J150" s="38"/>
      <c r="K150" s="38"/>
      <c r="L150" s="38"/>
      <c r="M150" s="58"/>
      <c r="N150" s="158" t="s">
        <v>517</v>
      </c>
      <c r="O150" s="136"/>
      <c r="P150" s="137"/>
      <c r="Q150" s="62"/>
      <c r="R150" s="66"/>
      <c r="S150" s="63"/>
      <c r="T150" s="40"/>
      <c r="U150" s="41"/>
      <c r="V150" s="41"/>
      <c r="W150" s="62"/>
      <c r="X150" s="65" t="s">
        <v>316</v>
      </c>
      <c r="Y150" s="66" t="s">
        <v>317</v>
      </c>
      <c r="Z150" s="40" t="s">
        <v>56</v>
      </c>
      <c r="AA150" s="41">
        <v>4</v>
      </c>
      <c r="AB150" s="41"/>
      <c r="AC150" s="41"/>
      <c r="AD150" s="9">
        <f t="shared" si="5"/>
        <v>1</v>
      </c>
      <c r="AE150" s="9"/>
      <c r="AF150" s="9"/>
      <c r="AG150" s="9"/>
      <c r="AH150" s="9"/>
      <c r="AI150" s="9"/>
      <c r="AJ150" s="9"/>
      <c r="AK150" s="9"/>
      <c r="AL150" s="9"/>
      <c r="AM150" s="9"/>
    </row>
    <row r="151" spans="1:39" s="51" customFormat="1" ht="12.75" customHeight="1">
      <c r="A151" s="38">
        <f t="shared" si="4"/>
        <v>145</v>
      </c>
      <c r="B151" s="39" t="s">
        <v>318</v>
      </c>
      <c r="C151" s="39" t="s">
        <v>570</v>
      </c>
      <c r="D151" s="49" t="s">
        <v>888</v>
      </c>
      <c r="E151" s="50">
        <v>6</v>
      </c>
      <c r="F151" s="50"/>
      <c r="G151" s="38" t="s">
        <v>517</v>
      </c>
      <c r="H151" s="38"/>
      <c r="I151" s="38">
        <v>4</v>
      </c>
      <c r="J151" s="38"/>
      <c r="K151" s="38"/>
      <c r="L151" s="38"/>
      <c r="M151" s="58"/>
      <c r="N151" s="158" t="s">
        <v>517</v>
      </c>
      <c r="O151" s="136"/>
      <c r="P151" s="137"/>
      <c r="Q151" s="62"/>
      <c r="R151" s="67"/>
      <c r="S151" s="63"/>
      <c r="T151" s="40"/>
      <c r="U151" s="41"/>
      <c r="V151" s="41"/>
      <c r="W151" s="62"/>
      <c r="X151" s="40" t="s">
        <v>318</v>
      </c>
      <c r="Y151" s="63" t="s">
        <v>319</v>
      </c>
      <c r="Z151" s="40" t="s">
        <v>56</v>
      </c>
      <c r="AA151" s="41">
        <v>12</v>
      </c>
      <c r="AB151" s="41"/>
      <c r="AC151" s="41"/>
      <c r="AD151" s="9">
        <f t="shared" si="5"/>
        <v>1</v>
      </c>
      <c r="AE151" s="9"/>
      <c r="AF151" s="9"/>
      <c r="AG151" s="9"/>
      <c r="AH151" s="9"/>
      <c r="AI151" s="9"/>
      <c r="AJ151" s="9"/>
      <c r="AK151" s="9"/>
      <c r="AL151" s="9"/>
      <c r="AM151" s="9"/>
    </row>
    <row r="152" spans="1:39" s="51" customFormat="1" ht="12.75" customHeight="1">
      <c r="A152" s="38">
        <f t="shared" si="4"/>
        <v>146</v>
      </c>
      <c r="B152" s="39" t="s">
        <v>320</v>
      </c>
      <c r="C152" s="39" t="s">
        <v>662</v>
      </c>
      <c r="D152" s="49" t="s">
        <v>888</v>
      </c>
      <c r="E152" s="50">
        <v>2</v>
      </c>
      <c r="F152" s="50"/>
      <c r="G152" s="38" t="s">
        <v>517</v>
      </c>
      <c r="H152" s="38"/>
      <c r="I152" s="38">
        <v>4</v>
      </c>
      <c r="J152" s="38"/>
      <c r="K152" s="38"/>
      <c r="L152" s="38"/>
      <c r="M152" s="58"/>
      <c r="N152" s="158" t="s">
        <v>517</v>
      </c>
      <c r="O152" s="136"/>
      <c r="P152" s="137"/>
      <c r="Q152" s="62"/>
      <c r="R152" s="39"/>
      <c r="S152" s="39"/>
      <c r="T152" s="49"/>
      <c r="U152" s="50"/>
      <c r="V152" s="50"/>
      <c r="W152" s="62"/>
      <c r="X152" s="65" t="s">
        <v>320</v>
      </c>
      <c r="Y152" s="66" t="s">
        <v>321</v>
      </c>
      <c r="Z152" s="40" t="s">
        <v>88</v>
      </c>
      <c r="AA152" s="41">
        <v>3</v>
      </c>
      <c r="AB152" s="41">
        <v>0</v>
      </c>
      <c r="AC152" s="41"/>
      <c r="AD152" s="9">
        <f t="shared" si="5"/>
        <v>1</v>
      </c>
      <c r="AE152" s="9"/>
      <c r="AF152" s="9"/>
      <c r="AG152" s="9"/>
      <c r="AH152" s="9"/>
      <c r="AI152" s="9"/>
      <c r="AJ152" s="9"/>
      <c r="AK152" s="9"/>
      <c r="AL152" s="9"/>
      <c r="AM152" s="9"/>
    </row>
    <row r="153" spans="1:39" s="51" customFormat="1" ht="12.75" customHeight="1">
      <c r="A153" s="38">
        <f t="shared" si="4"/>
        <v>147</v>
      </c>
      <c r="B153" s="39" t="s">
        <v>322</v>
      </c>
      <c r="C153" s="39" t="s">
        <v>668</v>
      </c>
      <c r="D153" s="49" t="s">
        <v>888</v>
      </c>
      <c r="E153" s="50">
        <v>3</v>
      </c>
      <c r="F153" s="50"/>
      <c r="G153" s="38" t="s">
        <v>517</v>
      </c>
      <c r="H153" s="38"/>
      <c r="I153" s="38">
        <v>3</v>
      </c>
      <c r="J153" s="38"/>
      <c r="K153" s="38"/>
      <c r="L153" s="38"/>
      <c r="M153" s="58"/>
      <c r="N153" s="158" t="s">
        <v>517</v>
      </c>
      <c r="O153" s="136"/>
      <c r="P153" s="137"/>
      <c r="Q153" s="62"/>
      <c r="R153" s="63"/>
      <c r="S153" s="63"/>
      <c r="T153" s="40"/>
      <c r="U153" s="41"/>
      <c r="V153" s="41"/>
      <c r="W153" s="62"/>
      <c r="X153" s="40" t="s">
        <v>322</v>
      </c>
      <c r="Y153" s="63" t="s">
        <v>323</v>
      </c>
      <c r="Z153" s="40" t="s">
        <v>88</v>
      </c>
      <c r="AA153" s="41">
        <v>5</v>
      </c>
      <c r="AB153" s="41">
        <v>0</v>
      </c>
      <c r="AC153" s="41"/>
      <c r="AD153" s="9">
        <f t="shared" si="5"/>
        <v>1</v>
      </c>
      <c r="AE153" s="9"/>
      <c r="AF153" s="9"/>
      <c r="AG153" s="9"/>
      <c r="AH153" s="9"/>
      <c r="AI153" s="9"/>
      <c r="AJ153" s="9"/>
      <c r="AK153" s="9"/>
      <c r="AL153" s="9"/>
      <c r="AM153" s="9"/>
    </row>
    <row r="154" spans="1:39" s="51" customFormat="1" ht="12.75" customHeight="1">
      <c r="A154" s="38">
        <f t="shared" si="4"/>
        <v>148</v>
      </c>
      <c r="B154" s="39" t="s">
        <v>669</v>
      </c>
      <c r="C154" s="39" t="s">
        <v>670</v>
      </c>
      <c r="D154" s="49"/>
      <c r="E154" s="50"/>
      <c r="F154" s="50"/>
      <c r="G154" s="38" t="s">
        <v>520</v>
      </c>
      <c r="H154" s="38"/>
      <c r="I154" s="38">
        <v>2</v>
      </c>
      <c r="J154" s="38"/>
      <c r="K154" s="38"/>
      <c r="L154" s="38"/>
      <c r="M154" s="58"/>
      <c r="N154" s="158" t="s">
        <v>517</v>
      </c>
      <c r="O154" s="136"/>
      <c r="P154" s="137"/>
      <c r="Q154" s="62"/>
      <c r="R154" s="67"/>
      <c r="S154" s="63"/>
      <c r="T154" s="40"/>
      <c r="U154" s="41"/>
      <c r="V154" s="41"/>
      <c r="W154" s="62"/>
      <c r="X154" s="40"/>
      <c r="Y154" s="63"/>
      <c r="Z154" s="40"/>
      <c r="AA154" s="41"/>
      <c r="AB154" s="41"/>
      <c r="AC154" s="41"/>
      <c r="AD154" s="9">
        <f t="shared" si="5"/>
        <v>0</v>
      </c>
      <c r="AE154" s="9"/>
      <c r="AF154" s="9"/>
      <c r="AG154" s="9"/>
      <c r="AH154" s="9"/>
      <c r="AI154" s="9"/>
      <c r="AJ154" s="9"/>
      <c r="AK154" s="9"/>
      <c r="AL154" s="9"/>
      <c r="AM154" s="9"/>
    </row>
    <row r="155" spans="1:39" s="51" customFormat="1" ht="12.75" customHeight="1">
      <c r="A155" s="38">
        <f t="shared" si="4"/>
        <v>149</v>
      </c>
      <c r="B155" s="39" t="s">
        <v>671</v>
      </c>
      <c r="C155" s="39" t="s">
        <v>622</v>
      </c>
      <c r="D155" s="49"/>
      <c r="E155" s="50"/>
      <c r="F155" s="50"/>
      <c r="G155" s="38" t="s">
        <v>520</v>
      </c>
      <c r="H155" s="38"/>
      <c r="I155" s="38">
        <v>3</v>
      </c>
      <c r="J155" s="38"/>
      <c r="K155" s="38"/>
      <c r="L155" s="38"/>
      <c r="M155" s="58"/>
      <c r="N155" s="158" t="s">
        <v>517</v>
      </c>
      <c r="O155" s="136"/>
      <c r="P155" s="137"/>
      <c r="Q155" s="62"/>
      <c r="R155" s="66"/>
      <c r="S155" s="63"/>
      <c r="T155" s="40"/>
      <c r="U155" s="41"/>
      <c r="V155" s="41"/>
      <c r="W155" s="62"/>
      <c r="X155" s="65"/>
      <c r="Y155" s="66"/>
      <c r="Z155" s="40"/>
      <c r="AA155" s="41"/>
      <c r="AB155" s="41"/>
      <c r="AC155" s="41"/>
      <c r="AD155" s="9">
        <f t="shared" si="5"/>
        <v>0</v>
      </c>
      <c r="AE155" s="9"/>
      <c r="AF155" s="9"/>
      <c r="AG155" s="9"/>
      <c r="AH155" s="9"/>
      <c r="AI155" s="9"/>
      <c r="AJ155" s="9"/>
      <c r="AK155" s="9"/>
      <c r="AL155" s="9"/>
      <c r="AM155" s="9"/>
    </row>
    <row r="156" spans="1:39" s="51" customFormat="1" ht="12.75" customHeight="1">
      <c r="A156" s="38">
        <f t="shared" si="4"/>
        <v>150</v>
      </c>
      <c r="B156" s="39" t="s">
        <v>324</v>
      </c>
      <c r="C156" s="39" t="s">
        <v>661</v>
      </c>
      <c r="D156" s="49" t="s">
        <v>887</v>
      </c>
      <c r="E156" s="50">
        <v>1</v>
      </c>
      <c r="F156" s="50"/>
      <c r="G156" s="38" t="s">
        <v>517</v>
      </c>
      <c r="H156" s="38"/>
      <c r="I156" s="38">
        <v>4</v>
      </c>
      <c r="J156" s="38"/>
      <c r="K156" s="38"/>
      <c r="L156" s="38"/>
      <c r="M156" s="58"/>
      <c r="N156" s="158" t="s">
        <v>517</v>
      </c>
      <c r="O156" s="136"/>
      <c r="P156" s="137"/>
      <c r="Q156" s="62"/>
      <c r="R156" s="67"/>
      <c r="S156" s="63"/>
      <c r="T156" s="40"/>
      <c r="U156" s="41"/>
      <c r="V156" s="41"/>
      <c r="W156" s="62"/>
      <c r="X156" s="40" t="s">
        <v>324</v>
      </c>
      <c r="Y156" s="63" t="s">
        <v>325</v>
      </c>
      <c r="Z156" s="40" t="s">
        <v>56</v>
      </c>
      <c r="AA156" s="41">
        <v>1</v>
      </c>
      <c r="AB156" s="41"/>
      <c r="AC156" s="41"/>
      <c r="AD156" s="9">
        <f t="shared" si="5"/>
        <v>1</v>
      </c>
      <c r="AE156" s="9"/>
      <c r="AF156" s="9"/>
      <c r="AG156" s="9"/>
      <c r="AH156" s="9"/>
      <c r="AI156" s="9"/>
      <c r="AJ156" s="9"/>
      <c r="AK156" s="9"/>
      <c r="AL156" s="9"/>
      <c r="AM156" s="9"/>
    </row>
    <row r="157" spans="1:39" s="51" customFormat="1" ht="12.75" customHeight="1">
      <c r="A157" s="38">
        <f t="shared" si="4"/>
        <v>151</v>
      </c>
      <c r="B157" s="39" t="s">
        <v>326</v>
      </c>
      <c r="C157" s="39" t="s">
        <v>563</v>
      </c>
      <c r="D157" s="49" t="s">
        <v>888</v>
      </c>
      <c r="E157" s="50">
        <v>3</v>
      </c>
      <c r="F157" s="50"/>
      <c r="G157" s="38" t="s">
        <v>517</v>
      </c>
      <c r="H157" s="38"/>
      <c r="I157" s="38">
        <v>4</v>
      </c>
      <c r="J157" s="38"/>
      <c r="K157" s="38"/>
      <c r="L157" s="38"/>
      <c r="M157" s="58"/>
      <c r="N157" s="158" t="s">
        <v>517</v>
      </c>
      <c r="O157" s="136"/>
      <c r="P157" s="137"/>
      <c r="Q157" s="62"/>
      <c r="R157" s="67"/>
      <c r="S157" s="63"/>
      <c r="T157" s="40"/>
      <c r="U157" s="41"/>
      <c r="V157" s="41"/>
      <c r="W157" s="62"/>
      <c r="X157" s="40" t="s">
        <v>326</v>
      </c>
      <c r="Y157" s="63" t="s">
        <v>327</v>
      </c>
      <c r="Z157" s="40" t="s">
        <v>56</v>
      </c>
      <c r="AA157" s="41">
        <v>4</v>
      </c>
      <c r="AB157" s="41"/>
      <c r="AC157" s="41"/>
      <c r="AD157" s="9">
        <f t="shared" si="5"/>
        <v>1</v>
      </c>
      <c r="AE157" s="9"/>
      <c r="AF157" s="9"/>
      <c r="AG157" s="9"/>
      <c r="AH157" s="9"/>
      <c r="AI157" s="9"/>
      <c r="AJ157" s="9"/>
      <c r="AK157" s="9"/>
      <c r="AL157" s="9"/>
      <c r="AM157" s="9"/>
    </row>
    <row r="158" spans="1:39" s="51" customFormat="1" ht="12.75" customHeight="1">
      <c r="A158" s="38">
        <f t="shared" si="4"/>
        <v>152</v>
      </c>
      <c r="B158" s="39" t="s">
        <v>328</v>
      </c>
      <c r="C158" s="39" t="s">
        <v>570</v>
      </c>
      <c r="D158" s="49" t="s">
        <v>888</v>
      </c>
      <c r="E158" s="50">
        <v>6</v>
      </c>
      <c r="F158" s="50"/>
      <c r="G158" s="38" t="s">
        <v>517</v>
      </c>
      <c r="H158" s="38"/>
      <c r="I158" s="38">
        <v>4</v>
      </c>
      <c r="J158" s="38"/>
      <c r="K158" s="38"/>
      <c r="L158" s="38"/>
      <c r="M158" s="58"/>
      <c r="N158" s="158" t="s">
        <v>517</v>
      </c>
      <c r="O158" s="136"/>
      <c r="P158" s="137"/>
      <c r="Q158" s="62"/>
      <c r="R158" s="67"/>
      <c r="S158" s="63"/>
      <c r="T158" s="40"/>
      <c r="U158" s="41"/>
      <c r="V158" s="41"/>
      <c r="W158" s="62"/>
      <c r="X158" s="40" t="s">
        <v>328</v>
      </c>
      <c r="Y158" s="63" t="s">
        <v>329</v>
      </c>
      <c r="Z158" s="40" t="s">
        <v>56</v>
      </c>
      <c r="AA158" s="41">
        <v>12</v>
      </c>
      <c r="AB158" s="41"/>
      <c r="AC158" s="41"/>
      <c r="AD158" s="9">
        <f t="shared" si="5"/>
        <v>1</v>
      </c>
      <c r="AE158" s="9"/>
      <c r="AF158" s="9"/>
      <c r="AG158" s="9"/>
      <c r="AH158" s="9"/>
      <c r="AI158" s="9"/>
      <c r="AJ158" s="9"/>
      <c r="AK158" s="9"/>
      <c r="AL158" s="9"/>
      <c r="AM158" s="9"/>
    </row>
    <row r="159" spans="1:39" s="51" customFormat="1" ht="12.75" customHeight="1">
      <c r="A159" s="38">
        <f t="shared" si="4"/>
        <v>153</v>
      </c>
      <c r="B159" s="39" t="s">
        <v>330</v>
      </c>
      <c r="C159" s="39" t="s">
        <v>662</v>
      </c>
      <c r="D159" s="49" t="s">
        <v>888</v>
      </c>
      <c r="E159" s="50">
        <v>2</v>
      </c>
      <c r="F159" s="50"/>
      <c r="G159" s="38" t="s">
        <v>517</v>
      </c>
      <c r="H159" s="38"/>
      <c r="I159" s="38">
        <v>4</v>
      </c>
      <c r="J159" s="38"/>
      <c r="K159" s="38"/>
      <c r="L159" s="38"/>
      <c r="M159" s="58"/>
      <c r="N159" s="158" t="s">
        <v>517</v>
      </c>
      <c r="O159" s="136"/>
      <c r="P159" s="137"/>
      <c r="Q159" s="62"/>
      <c r="R159" s="66"/>
      <c r="S159" s="63"/>
      <c r="T159" s="40"/>
      <c r="U159" s="41"/>
      <c r="V159" s="41"/>
      <c r="W159" s="62"/>
      <c r="X159" s="65" t="s">
        <v>330</v>
      </c>
      <c r="Y159" s="66" t="s">
        <v>331</v>
      </c>
      <c r="Z159" s="40" t="s">
        <v>88</v>
      </c>
      <c r="AA159" s="41">
        <v>3</v>
      </c>
      <c r="AB159" s="41">
        <v>0</v>
      </c>
      <c r="AC159" s="41"/>
      <c r="AD159" s="9">
        <f t="shared" si="5"/>
        <v>1</v>
      </c>
      <c r="AE159" s="9"/>
      <c r="AF159" s="9"/>
      <c r="AG159" s="9"/>
      <c r="AH159" s="9"/>
      <c r="AI159" s="9"/>
      <c r="AJ159" s="9"/>
      <c r="AK159" s="9"/>
      <c r="AL159" s="9"/>
      <c r="AM159" s="9"/>
    </row>
    <row r="160" spans="1:39" s="51" customFormat="1" ht="12.75" customHeight="1">
      <c r="A160" s="38">
        <f t="shared" si="4"/>
        <v>154</v>
      </c>
      <c r="B160" s="39" t="s">
        <v>332</v>
      </c>
      <c r="C160" s="39" t="s">
        <v>663</v>
      </c>
      <c r="D160" s="49" t="s">
        <v>888</v>
      </c>
      <c r="E160" s="50">
        <v>5</v>
      </c>
      <c r="F160" s="50"/>
      <c r="G160" s="38" t="s">
        <v>517</v>
      </c>
      <c r="H160" s="38"/>
      <c r="I160" s="38">
        <v>4</v>
      </c>
      <c r="J160" s="38"/>
      <c r="K160" s="38"/>
      <c r="L160" s="38"/>
      <c r="M160" s="58"/>
      <c r="N160" s="158" t="s">
        <v>517</v>
      </c>
      <c r="O160" s="136"/>
      <c r="P160" s="137"/>
      <c r="Q160" s="62"/>
      <c r="R160" s="67"/>
      <c r="S160" s="63"/>
      <c r="T160" s="40"/>
      <c r="U160" s="41"/>
      <c r="V160" s="41"/>
      <c r="W160" s="62"/>
      <c r="X160" s="40" t="s">
        <v>332</v>
      </c>
      <c r="Y160" s="63" t="s">
        <v>333</v>
      </c>
      <c r="Z160" s="40" t="s">
        <v>56</v>
      </c>
      <c r="AA160" s="41">
        <v>8</v>
      </c>
      <c r="AB160" s="41"/>
      <c r="AC160" s="41"/>
      <c r="AD160" s="9">
        <f t="shared" si="5"/>
        <v>1</v>
      </c>
      <c r="AE160" s="9"/>
      <c r="AF160" s="9"/>
      <c r="AG160" s="9"/>
      <c r="AH160" s="9"/>
      <c r="AI160" s="9"/>
      <c r="AJ160" s="9"/>
      <c r="AK160" s="9"/>
      <c r="AL160" s="9"/>
      <c r="AM160" s="9"/>
    </row>
    <row r="161" spans="1:39" s="51" customFormat="1" ht="12.75" customHeight="1">
      <c r="A161" s="38">
        <f t="shared" si="4"/>
        <v>155</v>
      </c>
      <c r="B161" s="39" t="s">
        <v>334</v>
      </c>
      <c r="C161" s="39" t="s">
        <v>664</v>
      </c>
      <c r="D161" s="49" t="s">
        <v>887</v>
      </c>
      <c r="E161" s="50">
        <v>2</v>
      </c>
      <c r="F161" s="50"/>
      <c r="G161" s="38" t="s">
        <v>517</v>
      </c>
      <c r="H161" s="38"/>
      <c r="I161" s="38">
        <v>4</v>
      </c>
      <c r="J161" s="38"/>
      <c r="K161" s="38"/>
      <c r="L161" s="38"/>
      <c r="M161" s="58"/>
      <c r="N161" s="158" t="s">
        <v>517</v>
      </c>
      <c r="O161" s="136"/>
      <c r="P161" s="137"/>
      <c r="Q161" s="62"/>
      <c r="R161" s="39"/>
      <c r="S161" s="39"/>
      <c r="T161" s="49"/>
      <c r="U161" s="50"/>
      <c r="V161" s="50"/>
      <c r="W161" s="62"/>
      <c r="X161" s="65" t="s">
        <v>334</v>
      </c>
      <c r="Y161" s="66" t="s">
        <v>335</v>
      </c>
      <c r="Z161" s="40" t="s">
        <v>56</v>
      </c>
      <c r="AA161" s="41">
        <v>2</v>
      </c>
      <c r="AB161" s="41"/>
      <c r="AC161" s="41"/>
      <c r="AD161" s="9">
        <f t="shared" si="5"/>
        <v>1</v>
      </c>
      <c r="AE161" s="9"/>
      <c r="AF161" s="9"/>
      <c r="AG161" s="9"/>
      <c r="AH161" s="9"/>
      <c r="AI161" s="9"/>
      <c r="AJ161" s="9"/>
      <c r="AK161" s="9"/>
      <c r="AL161" s="9"/>
      <c r="AM161" s="9"/>
    </row>
    <row r="162" spans="1:39" s="51" customFormat="1" ht="12.75" customHeight="1">
      <c r="A162" s="38">
        <f t="shared" si="4"/>
        <v>156</v>
      </c>
      <c r="B162" s="39" t="s">
        <v>336</v>
      </c>
      <c r="C162" s="39" t="s">
        <v>665</v>
      </c>
      <c r="D162" s="49" t="s">
        <v>888</v>
      </c>
      <c r="E162" s="50">
        <v>5</v>
      </c>
      <c r="F162" s="50"/>
      <c r="G162" s="38" t="s">
        <v>517</v>
      </c>
      <c r="H162" s="38"/>
      <c r="I162" s="38">
        <v>4</v>
      </c>
      <c r="J162" s="38"/>
      <c r="K162" s="38"/>
      <c r="L162" s="38"/>
      <c r="M162" s="58"/>
      <c r="N162" s="158" t="s">
        <v>517</v>
      </c>
      <c r="O162" s="136"/>
      <c r="P162" s="137"/>
      <c r="Q162" s="62"/>
      <c r="R162" s="63"/>
      <c r="S162" s="63"/>
      <c r="T162" s="40"/>
      <c r="U162" s="41"/>
      <c r="V162" s="41"/>
      <c r="W162" s="62"/>
      <c r="X162" s="40" t="s">
        <v>336</v>
      </c>
      <c r="Y162" s="63" t="s">
        <v>337</v>
      </c>
      <c r="Z162" s="40" t="s">
        <v>56</v>
      </c>
      <c r="AA162" s="41">
        <v>9</v>
      </c>
      <c r="AB162" s="41"/>
      <c r="AC162" s="41"/>
      <c r="AD162" s="9">
        <f t="shared" si="5"/>
        <v>1</v>
      </c>
      <c r="AE162" s="9"/>
      <c r="AF162" s="9"/>
      <c r="AG162" s="9"/>
      <c r="AH162" s="9"/>
      <c r="AI162" s="9"/>
      <c r="AJ162" s="9"/>
      <c r="AK162" s="9"/>
      <c r="AL162" s="9"/>
      <c r="AM162" s="9"/>
    </row>
    <row r="163" spans="1:39" s="51" customFormat="1" ht="12.75" customHeight="1">
      <c r="A163" s="38">
        <f t="shared" si="4"/>
        <v>157</v>
      </c>
      <c r="B163" s="39" t="s">
        <v>672</v>
      </c>
      <c r="C163" s="39" t="s">
        <v>624</v>
      </c>
      <c r="D163" s="49"/>
      <c r="E163" s="50"/>
      <c r="F163" s="50"/>
      <c r="G163" s="38" t="s">
        <v>520</v>
      </c>
      <c r="H163" s="38"/>
      <c r="I163" s="38">
        <v>3</v>
      </c>
      <c r="J163" s="38"/>
      <c r="K163" s="38"/>
      <c r="L163" s="38"/>
      <c r="M163" s="58"/>
      <c r="N163" s="158" t="s">
        <v>517</v>
      </c>
      <c r="O163" s="136"/>
      <c r="P163" s="137"/>
      <c r="Q163" s="62"/>
      <c r="R163" s="67"/>
      <c r="S163" s="63"/>
      <c r="T163" s="40"/>
      <c r="U163" s="41"/>
      <c r="V163" s="41"/>
      <c r="W163" s="62"/>
      <c r="X163" s="40"/>
      <c r="Y163" s="63"/>
      <c r="Z163" s="40"/>
      <c r="AA163" s="41"/>
      <c r="AB163" s="41"/>
      <c r="AC163" s="41"/>
      <c r="AD163" s="9">
        <f t="shared" si="5"/>
        <v>0</v>
      </c>
      <c r="AE163" s="9"/>
      <c r="AF163" s="9"/>
      <c r="AG163" s="9"/>
      <c r="AH163" s="9"/>
      <c r="AI163" s="9"/>
      <c r="AJ163" s="9"/>
      <c r="AK163" s="9"/>
      <c r="AL163" s="9"/>
      <c r="AM163" s="9"/>
    </row>
    <row r="164" spans="1:39" s="51" customFormat="1" ht="12.75" customHeight="1">
      <c r="A164" s="38">
        <f t="shared" si="4"/>
        <v>158</v>
      </c>
      <c r="B164" s="39" t="s">
        <v>348</v>
      </c>
      <c r="C164" s="39" t="s">
        <v>667</v>
      </c>
      <c r="D164" s="49" t="s">
        <v>887</v>
      </c>
      <c r="E164" s="50">
        <v>1</v>
      </c>
      <c r="F164" s="50"/>
      <c r="G164" s="38" t="s">
        <v>517</v>
      </c>
      <c r="H164" s="38"/>
      <c r="I164" s="38">
        <v>4</v>
      </c>
      <c r="J164" s="38"/>
      <c r="K164" s="38"/>
      <c r="L164" s="38"/>
      <c r="M164" s="58"/>
      <c r="N164" s="158" t="s">
        <v>517</v>
      </c>
      <c r="O164" s="136"/>
      <c r="P164" s="137"/>
      <c r="Q164" s="62"/>
      <c r="R164" s="66"/>
      <c r="S164" s="63"/>
      <c r="T164" s="40"/>
      <c r="U164" s="41"/>
      <c r="V164" s="41"/>
      <c r="W164" s="62"/>
      <c r="X164" s="65" t="s">
        <v>348</v>
      </c>
      <c r="Y164" s="66" t="s">
        <v>349</v>
      </c>
      <c r="Z164" s="40" t="s">
        <v>56</v>
      </c>
      <c r="AA164" s="41">
        <v>1</v>
      </c>
      <c r="AB164" s="41"/>
      <c r="AC164" s="41"/>
      <c r="AD164" s="9">
        <f t="shared" si="5"/>
        <v>1</v>
      </c>
      <c r="AE164" s="9"/>
      <c r="AF164" s="9"/>
      <c r="AG164" s="9"/>
      <c r="AH164" s="9"/>
      <c r="AI164" s="9"/>
      <c r="AJ164" s="9"/>
      <c r="AK164" s="9"/>
      <c r="AL164" s="9"/>
      <c r="AM164" s="9"/>
    </row>
    <row r="165" spans="1:39" s="51" customFormat="1" ht="12.75" customHeight="1">
      <c r="A165" s="38">
        <f t="shared" si="4"/>
        <v>159</v>
      </c>
      <c r="B165" s="39" t="s">
        <v>350</v>
      </c>
      <c r="C165" s="39" t="s">
        <v>563</v>
      </c>
      <c r="D165" s="49" t="s">
        <v>888</v>
      </c>
      <c r="E165" s="50">
        <v>3</v>
      </c>
      <c r="F165" s="50"/>
      <c r="G165" s="38" t="s">
        <v>517</v>
      </c>
      <c r="H165" s="38"/>
      <c r="I165" s="38">
        <v>4</v>
      </c>
      <c r="J165" s="38"/>
      <c r="K165" s="38"/>
      <c r="L165" s="38"/>
      <c r="M165" s="58"/>
      <c r="N165" s="158" t="s">
        <v>517</v>
      </c>
      <c r="O165" s="136"/>
      <c r="P165" s="137"/>
      <c r="Q165" s="62"/>
      <c r="R165" s="67"/>
      <c r="S165" s="63"/>
      <c r="T165" s="40"/>
      <c r="U165" s="41"/>
      <c r="V165" s="41"/>
      <c r="W165" s="62"/>
      <c r="X165" s="40" t="s">
        <v>350</v>
      </c>
      <c r="Y165" s="63" t="s">
        <v>351</v>
      </c>
      <c r="Z165" s="40" t="s">
        <v>56</v>
      </c>
      <c r="AA165" s="41">
        <v>4</v>
      </c>
      <c r="AB165" s="41"/>
      <c r="AC165" s="41"/>
      <c r="AD165" s="9">
        <f t="shared" si="5"/>
        <v>1</v>
      </c>
      <c r="AE165" s="9"/>
      <c r="AF165" s="9"/>
      <c r="AG165" s="9"/>
      <c r="AH165" s="9"/>
      <c r="AI165" s="9"/>
      <c r="AJ165" s="9"/>
      <c r="AK165" s="9"/>
      <c r="AL165" s="9"/>
      <c r="AM165" s="9"/>
    </row>
    <row r="166" spans="1:39" s="51" customFormat="1" ht="12.75" customHeight="1">
      <c r="A166" s="38">
        <f t="shared" si="4"/>
        <v>160</v>
      </c>
      <c r="B166" s="39" t="s">
        <v>352</v>
      </c>
      <c r="C166" s="39" t="s">
        <v>570</v>
      </c>
      <c r="D166" s="49" t="s">
        <v>888</v>
      </c>
      <c r="E166" s="50">
        <v>6</v>
      </c>
      <c r="F166" s="50"/>
      <c r="G166" s="38" t="s">
        <v>517</v>
      </c>
      <c r="H166" s="38"/>
      <c r="I166" s="38">
        <v>4</v>
      </c>
      <c r="J166" s="38"/>
      <c r="K166" s="38"/>
      <c r="L166" s="38"/>
      <c r="M166" s="58"/>
      <c r="N166" s="158" t="s">
        <v>517</v>
      </c>
      <c r="O166" s="136"/>
      <c r="P166" s="137"/>
      <c r="Q166" s="62"/>
      <c r="R166" s="39"/>
      <c r="S166" s="39"/>
      <c r="T166" s="49"/>
      <c r="U166" s="50"/>
      <c r="V166" s="50"/>
      <c r="W166" s="62"/>
      <c r="X166" s="65" t="s">
        <v>352</v>
      </c>
      <c r="Y166" s="66" t="s">
        <v>353</v>
      </c>
      <c r="Z166" s="40" t="s">
        <v>56</v>
      </c>
      <c r="AA166" s="41">
        <v>12</v>
      </c>
      <c r="AB166" s="41"/>
      <c r="AC166" s="41"/>
      <c r="AD166" s="9">
        <f t="shared" si="5"/>
        <v>1</v>
      </c>
      <c r="AE166" s="9"/>
      <c r="AF166" s="9"/>
      <c r="AG166" s="9"/>
      <c r="AH166" s="9"/>
      <c r="AI166" s="9"/>
      <c r="AJ166" s="9"/>
      <c r="AK166" s="9"/>
      <c r="AL166" s="9"/>
      <c r="AM166" s="9"/>
    </row>
    <row r="167" spans="1:39" s="51" customFormat="1" ht="12.75" customHeight="1">
      <c r="A167" s="38">
        <f t="shared" si="4"/>
        <v>161</v>
      </c>
      <c r="B167" s="39" t="s">
        <v>354</v>
      </c>
      <c r="C167" s="39" t="s">
        <v>662</v>
      </c>
      <c r="D167" s="49" t="s">
        <v>888</v>
      </c>
      <c r="E167" s="50">
        <v>2</v>
      </c>
      <c r="F167" s="50"/>
      <c r="G167" s="38" t="s">
        <v>517</v>
      </c>
      <c r="H167" s="38"/>
      <c r="I167" s="38">
        <v>4</v>
      </c>
      <c r="J167" s="38"/>
      <c r="K167" s="38"/>
      <c r="L167" s="38"/>
      <c r="M167" s="58"/>
      <c r="N167" s="158" t="s">
        <v>517</v>
      </c>
      <c r="O167" s="136"/>
      <c r="P167" s="137"/>
      <c r="Q167" s="62"/>
      <c r="R167" s="63"/>
      <c r="S167" s="63"/>
      <c r="T167" s="40"/>
      <c r="U167" s="41"/>
      <c r="V167" s="41"/>
      <c r="W167" s="62"/>
      <c r="X167" s="40" t="s">
        <v>354</v>
      </c>
      <c r="Y167" s="63" t="s">
        <v>355</v>
      </c>
      <c r="Z167" s="40" t="s">
        <v>88</v>
      </c>
      <c r="AA167" s="41">
        <v>3</v>
      </c>
      <c r="AB167" s="41">
        <v>0</v>
      </c>
      <c r="AC167" s="41"/>
      <c r="AD167" s="9">
        <f t="shared" si="5"/>
        <v>1</v>
      </c>
      <c r="AE167" s="9"/>
      <c r="AF167" s="9"/>
      <c r="AG167" s="9"/>
      <c r="AH167" s="9"/>
      <c r="AI167" s="9"/>
      <c r="AJ167" s="9"/>
      <c r="AK167" s="9"/>
      <c r="AL167" s="9"/>
      <c r="AM167" s="9"/>
    </row>
    <row r="168" spans="1:39" s="51" customFormat="1" ht="12.75" customHeight="1">
      <c r="A168" s="38">
        <f t="shared" si="4"/>
        <v>162</v>
      </c>
      <c r="B168" s="39" t="s">
        <v>356</v>
      </c>
      <c r="C168" s="39" t="s">
        <v>668</v>
      </c>
      <c r="D168" s="49" t="s">
        <v>888</v>
      </c>
      <c r="E168" s="50">
        <v>3</v>
      </c>
      <c r="F168" s="50"/>
      <c r="G168" s="38" t="s">
        <v>517</v>
      </c>
      <c r="H168" s="38"/>
      <c r="I168" s="38">
        <v>3</v>
      </c>
      <c r="J168" s="38"/>
      <c r="K168" s="38"/>
      <c r="L168" s="38"/>
      <c r="M168" s="58"/>
      <c r="N168" s="158" t="s">
        <v>517</v>
      </c>
      <c r="O168" s="136"/>
      <c r="P168" s="137"/>
      <c r="Q168" s="62"/>
      <c r="R168" s="67"/>
      <c r="S168" s="63"/>
      <c r="T168" s="40"/>
      <c r="U168" s="41"/>
      <c r="V168" s="41"/>
      <c r="W168" s="62"/>
      <c r="X168" s="40" t="s">
        <v>356</v>
      </c>
      <c r="Y168" s="63" t="s">
        <v>357</v>
      </c>
      <c r="Z168" s="40" t="s">
        <v>88</v>
      </c>
      <c r="AA168" s="41">
        <v>5</v>
      </c>
      <c r="AB168" s="41">
        <v>0</v>
      </c>
      <c r="AC168" s="41"/>
      <c r="AD168" s="9">
        <f t="shared" si="5"/>
        <v>1</v>
      </c>
      <c r="AE168" s="9"/>
      <c r="AF168" s="9"/>
      <c r="AG168" s="9"/>
      <c r="AH168" s="9"/>
      <c r="AI168" s="9"/>
      <c r="AJ168" s="9"/>
      <c r="AK168" s="9"/>
      <c r="AL168" s="9"/>
      <c r="AM168" s="9"/>
    </row>
    <row r="169" spans="1:39" s="51" customFormat="1" ht="12.75" customHeight="1">
      <c r="A169" s="38">
        <f t="shared" si="4"/>
        <v>163</v>
      </c>
      <c r="B169" s="39" t="s">
        <v>673</v>
      </c>
      <c r="C169" s="39" t="s">
        <v>674</v>
      </c>
      <c r="D169" s="49"/>
      <c r="E169" s="50"/>
      <c r="F169" s="50"/>
      <c r="G169" s="38" t="s">
        <v>520</v>
      </c>
      <c r="H169" s="38"/>
      <c r="I169" s="38">
        <v>2</v>
      </c>
      <c r="J169" s="38"/>
      <c r="K169" s="38"/>
      <c r="L169" s="38"/>
      <c r="M169" s="58"/>
      <c r="N169" s="158" t="s">
        <v>517</v>
      </c>
      <c r="O169" s="136"/>
      <c r="P169" s="137"/>
      <c r="Q169" s="62"/>
      <c r="R169" s="66"/>
      <c r="S169" s="63"/>
      <c r="T169" s="40"/>
      <c r="U169" s="41"/>
      <c r="V169" s="41"/>
      <c r="W169" s="62"/>
      <c r="X169" s="65"/>
      <c r="Y169" s="66"/>
      <c r="Z169" s="40"/>
      <c r="AA169" s="41"/>
      <c r="AB169" s="41"/>
      <c r="AC169" s="41"/>
      <c r="AD169" s="9">
        <f t="shared" si="5"/>
        <v>0</v>
      </c>
      <c r="AE169" s="9"/>
      <c r="AF169" s="9"/>
      <c r="AG169" s="9"/>
      <c r="AH169" s="9"/>
      <c r="AI169" s="9"/>
      <c r="AJ169" s="9"/>
      <c r="AK169" s="9"/>
      <c r="AL169" s="9"/>
      <c r="AM169" s="9"/>
    </row>
    <row r="170" spans="1:39" s="51" customFormat="1" ht="12.75" customHeight="1">
      <c r="A170" s="38">
        <f t="shared" si="4"/>
        <v>164</v>
      </c>
      <c r="B170" s="39" t="s">
        <v>675</v>
      </c>
      <c r="C170" s="39" t="s">
        <v>622</v>
      </c>
      <c r="D170" s="49"/>
      <c r="E170" s="50"/>
      <c r="F170" s="50"/>
      <c r="G170" s="38" t="s">
        <v>520</v>
      </c>
      <c r="H170" s="38"/>
      <c r="I170" s="38">
        <v>3</v>
      </c>
      <c r="J170" s="38"/>
      <c r="K170" s="38"/>
      <c r="L170" s="38"/>
      <c r="M170" s="58"/>
      <c r="N170" s="158" t="s">
        <v>517</v>
      </c>
      <c r="O170" s="136"/>
      <c r="P170" s="137"/>
      <c r="Q170" s="62"/>
      <c r="R170" s="67"/>
      <c r="S170" s="63"/>
      <c r="T170" s="40"/>
      <c r="U170" s="41"/>
      <c r="V170" s="41"/>
      <c r="W170" s="62"/>
      <c r="X170" s="40"/>
      <c r="Y170" s="63"/>
      <c r="Z170" s="40"/>
      <c r="AA170" s="41"/>
      <c r="AB170" s="41"/>
      <c r="AC170" s="41"/>
      <c r="AD170" s="9">
        <f t="shared" si="5"/>
        <v>0</v>
      </c>
      <c r="AE170" s="9"/>
      <c r="AF170" s="9"/>
      <c r="AG170" s="9"/>
      <c r="AH170" s="9"/>
      <c r="AI170" s="9"/>
      <c r="AJ170" s="9"/>
      <c r="AK170" s="9"/>
      <c r="AL170" s="9"/>
      <c r="AM170" s="9"/>
    </row>
    <row r="171" spans="1:39" s="51" customFormat="1" ht="12.75" customHeight="1">
      <c r="A171" s="38">
        <f t="shared" si="4"/>
        <v>165</v>
      </c>
      <c r="B171" s="39" t="s">
        <v>358</v>
      </c>
      <c r="C171" s="39" t="s">
        <v>661</v>
      </c>
      <c r="D171" s="49" t="s">
        <v>887</v>
      </c>
      <c r="E171" s="50">
        <v>1</v>
      </c>
      <c r="F171" s="50"/>
      <c r="G171" s="38" t="s">
        <v>517</v>
      </c>
      <c r="H171" s="38"/>
      <c r="I171" s="38">
        <v>4</v>
      </c>
      <c r="J171" s="38"/>
      <c r="K171" s="38"/>
      <c r="L171" s="38"/>
      <c r="M171" s="58"/>
      <c r="N171" s="158" t="s">
        <v>517</v>
      </c>
      <c r="O171" s="136"/>
      <c r="P171" s="137"/>
      <c r="Q171" s="62"/>
      <c r="R171" s="67"/>
      <c r="S171" s="63"/>
      <c r="T171" s="40"/>
      <c r="U171" s="41"/>
      <c r="V171" s="41"/>
      <c r="W171" s="62"/>
      <c r="X171" s="40" t="s">
        <v>358</v>
      </c>
      <c r="Y171" s="63" t="s">
        <v>359</v>
      </c>
      <c r="Z171" s="40" t="s">
        <v>56</v>
      </c>
      <c r="AA171" s="41">
        <v>1</v>
      </c>
      <c r="AB171" s="41"/>
      <c r="AC171" s="41"/>
      <c r="AD171" s="9">
        <f t="shared" si="5"/>
        <v>1</v>
      </c>
      <c r="AE171" s="9"/>
      <c r="AF171" s="9"/>
      <c r="AG171" s="9"/>
      <c r="AH171" s="9"/>
      <c r="AI171" s="9"/>
      <c r="AJ171" s="9"/>
      <c r="AK171" s="9"/>
      <c r="AL171" s="9"/>
      <c r="AM171" s="9"/>
    </row>
    <row r="172" spans="1:39" s="51" customFormat="1" ht="12.75" customHeight="1">
      <c r="A172" s="38">
        <f t="shared" si="4"/>
        <v>166</v>
      </c>
      <c r="B172" s="39" t="s">
        <v>360</v>
      </c>
      <c r="C172" s="39" t="s">
        <v>563</v>
      </c>
      <c r="D172" s="49" t="s">
        <v>888</v>
      </c>
      <c r="E172" s="50">
        <v>3</v>
      </c>
      <c r="F172" s="50"/>
      <c r="G172" s="38" t="s">
        <v>517</v>
      </c>
      <c r="H172" s="38"/>
      <c r="I172" s="38">
        <v>4</v>
      </c>
      <c r="J172" s="38"/>
      <c r="K172" s="38"/>
      <c r="L172" s="38"/>
      <c r="M172" s="58"/>
      <c r="N172" s="158" t="s">
        <v>517</v>
      </c>
      <c r="O172" s="136"/>
      <c r="P172" s="137"/>
      <c r="Q172" s="62"/>
      <c r="R172" s="67"/>
      <c r="S172" s="63"/>
      <c r="T172" s="40"/>
      <c r="U172" s="41"/>
      <c r="V172" s="41"/>
      <c r="W172" s="62"/>
      <c r="X172" s="40" t="s">
        <v>360</v>
      </c>
      <c r="Y172" s="63" t="s">
        <v>361</v>
      </c>
      <c r="Z172" s="40" t="s">
        <v>56</v>
      </c>
      <c r="AA172" s="41">
        <v>4</v>
      </c>
      <c r="AB172" s="41"/>
      <c r="AC172" s="41"/>
      <c r="AD172" s="9">
        <f t="shared" si="5"/>
        <v>1</v>
      </c>
      <c r="AE172" s="9"/>
      <c r="AF172" s="9"/>
      <c r="AG172" s="9"/>
      <c r="AH172" s="9"/>
      <c r="AI172" s="9"/>
      <c r="AJ172" s="9"/>
      <c r="AK172" s="9"/>
      <c r="AL172" s="9"/>
      <c r="AM172" s="9"/>
    </row>
    <row r="173" spans="1:39" s="51" customFormat="1" ht="12.75" customHeight="1">
      <c r="A173" s="38">
        <f t="shared" si="4"/>
        <v>167</v>
      </c>
      <c r="B173" s="39" t="s">
        <v>362</v>
      </c>
      <c r="C173" s="39" t="s">
        <v>570</v>
      </c>
      <c r="D173" s="49" t="s">
        <v>888</v>
      </c>
      <c r="E173" s="50">
        <v>6</v>
      </c>
      <c r="F173" s="50"/>
      <c r="G173" s="38" t="s">
        <v>517</v>
      </c>
      <c r="H173" s="38"/>
      <c r="I173" s="38">
        <v>4</v>
      </c>
      <c r="J173" s="38"/>
      <c r="K173" s="38"/>
      <c r="L173" s="38"/>
      <c r="M173" s="58"/>
      <c r="N173" s="158" t="s">
        <v>517</v>
      </c>
      <c r="O173" s="136"/>
      <c r="P173" s="137"/>
      <c r="Q173" s="62"/>
      <c r="R173" s="66"/>
      <c r="S173" s="63"/>
      <c r="T173" s="40"/>
      <c r="U173" s="41"/>
      <c r="V173" s="41"/>
      <c r="W173" s="62"/>
      <c r="X173" s="65" t="s">
        <v>362</v>
      </c>
      <c r="Y173" s="66" t="s">
        <v>363</v>
      </c>
      <c r="Z173" s="40" t="s">
        <v>56</v>
      </c>
      <c r="AA173" s="41">
        <v>12</v>
      </c>
      <c r="AB173" s="41"/>
      <c r="AC173" s="41"/>
      <c r="AD173" s="9">
        <f t="shared" si="5"/>
        <v>1</v>
      </c>
      <c r="AE173" s="9"/>
      <c r="AF173" s="9"/>
      <c r="AG173" s="9"/>
      <c r="AH173" s="9"/>
      <c r="AI173" s="9"/>
      <c r="AJ173" s="9"/>
      <c r="AK173" s="9"/>
      <c r="AL173" s="9"/>
      <c r="AM173" s="9"/>
    </row>
    <row r="174" spans="1:39" s="51" customFormat="1" ht="12.75" customHeight="1">
      <c r="A174" s="38">
        <f t="shared" si="4"/>
        <v>168</v>
      </c>
      <c r="B174" s="39" t="s">
        <v>364</v>
      </c>
      <c r="C174" s="39" t="s">
        <v>662</v>
      </c>
      <c r="D174" s="49" t="s">
        <v>888</v>
      </c>
      <c r="E174" s="50">
        <v>2</v>
      </c>
      <c r="F174" s="50"/>
      <c r="G174" s="38" t="s">
        <v>517</v>
      </c>
      <c r="H174" s="38"/>
      <c r="I174" s="38">
        <v>4</v>
      </c>
      <c r="J174" s="38"/>
      <c r="K174" s="38"/>
      <c r="L174" s="38"/>
      <c r="M174" s="58"/>
      <c r="N174" s="158" t="s">
        <v>517</v>
      </c>
      <c r="O174" s="136"/>
      <c r="P174" s="137"/>
      <c r="Q174" s="62"/>
      <c r="R174" s="67"/>
      <c r="S174" s="63"/>
      <c r="T174" s="40"/>
      <c r="U174" s="41"/>
      <c r="V174" s="41"/>
      <c r="W174" s="62"/>
      <c r="X174" s="40" t="s">
        <v>364</v>
      </c>
      <c r="Y174" s="63" t="s">
        <v>365</v>
      </c>
      <c r="Z174" s="40" t="s">
        <v>88</v>
      </c>
      <c r="AA174" s="41">
        <v>3</v>
      </c>
      <c r="AB174" s="41">
        <v>0</v>
      </c>
      <c r="AC174" s="41"/>
      <c r="AD174" s="9">
        <f t="shared" si="5"/>
        <v>1</v>
      </c>
      <c r="AE174" s="9"/>
      <c r="AF174" s="9"/>
      <c r="AG174" s="9"/>
      <c r="AH174" s="9"/>
      <c r="AI174" s="9"/>
      <c r="AJ174" s="9"/>
      <c r="AK174" s="9"/>
      <c r="AL174" s="9"/>
      <c r="AM174" s="9"/>
    </row>
    <row r="175" spans="1:39" s="51" customFormat="1" ht="12.75" customHeight="1">
      <c r="A175" s="38">
        <f t="shared" si="4"/>
        <v>169</v>
      </c>
      <c r="B175" s="39" t="s">
        <v>366</v>
      </c>
      <c r="C175" s="39" t="s">
        <v>663</v>
      </c>
      <c r="D175" s="49" t="s">
        <v>888</v>
      </c>
      <c r="E175" s="50">
        <v>5</v>
      </c>
      <c r="F175" s="50"/>
      <c r="G175" s="38" t="s">
        <v>517</v>
      </c>
      <c r="H175" s="38"/>
      <c r="I175" s="38">
        <v>4</v>
      </c>
      <c r="J175" s="38"/>
      <c r="K175" s="38"/>
      <c r="L175" s="38"/>
      <c r="M175" s="58"/>
      <c r="N175" s="158" t="s">
        <v>517</v>
      </c>
      <c r="O175" s="136"/>
      <c r="P175" s="137"/>
      <c r="Q175" s="62"/>
      <c r="R175" s="39"/>
      <c r="S175" s="39"/>
      <c r="T175" s="49"/>
      <c r="U175" s="50"/>
      <c r="V175" s="50"/>
      <c r="W175" s="62"/>
      <c r="X175" s="65" t="s">
        <v>366</v>
      </c>
      <c r="Y175" s="66" t="s">
        <v>367</v>
      </c>
      <c r="Z175" s="40" t="s">
        <v>56</v>
      </c>
      <c r="AA175" s="41">
        <v>8</v>
      </c>
      <c r="AB175" s="41"/>
      <c r="AC175" s="41"/>
      <c r="AD175" s="9">
        <f t="shared" si="5"/>
        <v>1</v>
      </c>
      <c r="AE175" s="9"/>
      <c r="AF175" s="9"/>
      <c r="AG175" s="9"/>
      <c r="AH175" s="9"/>
      <c r="AI175" s="9"/>
      <c r="AJ175" s="9"/>
      <c r="AK175" s="9"/>
      <c r="AL175" s="9"/>
      <c r="AM175" s="9"/>
    </row>
    <row r="176" spans="1:39" s="51" customFormat="1" ht="12.75" customHeight="1">
      <c r="A176" s="38">
        <f t="shared" si="4"/>
        <v>170</v>
      </c>
      <c r="B176" s="39" t="s">
        <v>368</v>
      </c>
      <c r="C176" s="39" t="s">
        <v>664</v>
      </c>
      <c r="D176" s="49" t="s">
        <v>887</v>
      </c>
      <c r="E176" s="50">
        <v>2</v>
      </c>
      <c r="F176" s="50"/>
      <c r="G176" s="38" t="s">
        <v>517</v>
      </c>
      <c r="H176" s="38"/>
      <c r="I176" s="38">
        <v>4</v>
      </c>
      <c r="J176" s="38"/>
      <c r="K176" s="38"/>
      <c r="L176" s="38"/>
      <c r="M176" s="58"/>
      <c r="N176" s="158" t="s">
        <v>517</v>
      </c>
      <c r="O176" s="136"/>
      <c r="P176" s="137"/>
      <c r="Q176" s="62"/>
      <c r="R176" s="63"/>
      <c r="S176" s="63"/>
      <c r="T176" s="40"/>
      <c r="U176" s="41"/>
      <c r="V176" s="41"/>
      <c r="W176" s="62"/>
      <c r="X176" s="40" t="s">
        <v>368</v>
      </c>
      <c r="Y176" s="63" t="s">
        <v>369</v>
      </c>
      <c r="Z176" s="40" t="s">
        <v>56</v>
      </c>
      <c r="AA176" s="41">
        <v>2</v>
      </c>
      <c r="AB176" s="41"/>
      <c r="AC176" s="41"/>
      <c r="AD176" s="9">
        <f t="shared" si="5"/>
        <v>1</v>
      </c>
      <c r="AE176" s="9"/>
      <c r="AF176" s="9"/>
      <c r="AG176" s="9"/>
      <c r="AH176" s="9"/>
      <c r="AI176" s="9"/>
      <c r="AJ176" s="9"/>
      <c r="AK176" s="9"/>
      <c r="AL176" s="9"/>
      <c r="AM176" s="9"/>
    </row>
    <row r="177" spans="1:39" s="51" customFormat="1" ht="12.75" customHeight="1">
      <c r="A177" s="38">
        <f t="shared" si="4"/>
        <v>171</v>
      </c>
      <c r="B177" s="39" t="s">
        <v>370</v>
      </c>
      <c r="C177" s="39" t="s">
        <v>665</v>
      </c>
      <c r="D177" s="49" t="s">
        <v>888</v>
      </c>
      <c r="E177" s="50">
        <v>5</v>
      </c>
      <c r="F177" s="50"/>
      <c r="G177" s="38" t="s">
        <v>517</v>
      </c>
      <c r="H177" s="38"/>
      <c r="I177" s="38">
        <v>4</v>
      </c>
      <c r="J177" s="38"/>
      <c r="K177" s="38"/>
      <c r="L177" s="38"/>
      <c r="M177" s="58"/>
      <c r="N177" s="158" t="s">
        <v>517</v>
      </c>
      <c r="O177" s="136"/>
      <c r="P177" s="137"/>
      <c r="Q177" s="62"/>
      <c r="R177" s="67"/>
      <c r="S177" s="63"/>
      <c r="T177" s="40"/>
      <c r="U177" s="41"/>
      <c r="V177" s="41"/>
      <c r="W177" s="62"/>
      <c r="X177" s="40" t="s">
        <v>370</v>
      </c>
      <c r="Y177" s="63" t="s">
        <v>371</v>
      </c>
      <c r="Z177" s="40" t="s">
        <v>56</v>
      </c>
      <c r="AA177" s="41">
        <v>9</v>
      </c>
      <c r="AB177" s="41"/>
      <c r="AC177" s="41"/>
      <c r="AD177" s="9">
        <f t="shared" si="5"/>
        <v>1</v>
      </c>
      <c r="AE177" s="9"/>
      <c r="AF177" s="9"/>
      <c r="AG177" s="9"/>
      <c r="AH177" s="9"/>
      <c r="AI177" s="9"/>
      <c r="AJ177" s="9"/>
      <c r="AK177" s="9"/>
      <c r="AL177" s="9"/>
      <c r="AM177" s="9"/>
    </row>
    <row r="178" spans="1:39" s="51" customFormat="1" ht="12.75" customHeight="1">
      <c r="A178" s="38">
        <f t="shared" si="4"/>
        <v>172</v>
      </c>
      <c r="B178" s="39" t="s">
        <v>676</v>
      </c>
      <c r="C178" s="39" t="s">
        <v>624</v>
      </c>
      <c r="D178" s="49"/>
      <c r="E178" s="50"/>
      <c r="F178" s="50"/>
      <c r="G178" s="38" t="s">
        <v>520</v>
      </c>
      <c r="H178" s="38"/>
      <c r="I178" s="38">
        <v>3</v>
      </c>
      <c r="J178" s="38"/>
      <c r="K178" s="38"/>
      <c r="L178" s="38"/>
      <c r="M178" s="58"/>
      <c r="N178" s="158" t="s">
        <v>517</v>
      </c>
      <c r="O178" s="136"/>
      <c r="P178" s="137"/>
      <c r="Q178" s="62"/>
      <c r="R178" s="66"/>
      <c r="S178" s="63"/>
      <c r="T178" s="40"/>
      <c r="U178" s="41"/>
      <c r="V178" s="41"/>
      <c r="W178" s="62"/>
      <c r="X178" s="65"/>
      <c r="Y178" s="66"/>
      <c r="Z178" s="40"/>
      <c r="AA178" s="41"/>
      <c r="AB178" s="41"/>
      <c r="AC178" s="41"/>
      <c r="AD178" s="9">
        <f t="shared" si="5"/>
        <v>0</v>
      </c>
      <c r="AE178" s="9"/>
      <c r="AF178" s="9"/>
      <c r="AG178" s="9"/>
      <c r="AH178" s="9"/>
      <c r="AI178" s="9"/>
      <c r="AJ178" s="9"/>
      <c r="AK178" s="9"/>
      <c r="AL178" s="9"/>
      <c r="AM178" s="9"/>
    </row>
    <row r="179" spans="1:39" s="51" customFormat="1" ht="12.75" customHeight="1">
      <c r="A179" s="38">
        <f t="shared" si="4"/>
        <v>173</v>
      </c>
      <c r="B179" s="39" t="s">
        <v>382</v>
      </c>
      <c r="C179" s="39" t="s">
        <v>667</v>
      </c>
      <c r="D179" s="49" t="s">
        <v>887</v>
      </c>
      <c r="E179" s="50">
        <v>1</v>
      </c>
      <c r="F179" s="50"/>
      <c r="G179" s="38" t="s">
        <v>517</v>
      </c>
      <c r="H179" s="38"/>
      <c r="I179" s="38">
        <v>4</v>
      </c>
      <c r="J179" s="38"/>
      <c r="K179" s="38"/>
      <c r="L179" s="38"/>
      <c r="M179" s="58"/>
      <c r="N179" s="158" t="s">
        <v>517</v>
      </c>
      <c r="O179" s="136"/>
      <c r="P179" s="137"/>
      <c r="Q179" s="62"/>
      <c r="R179" s="67"/>
      <c r="S179" s="63"/>
      <c r="T179" s="40"/>
      <c r="U179" s="41"/>
      <c r="V179" s="41"/>
      <c r="W179" s="62"/>
      <c r="X179" s="40" t="s">
        <v>382</v>
      </c>
      <c r="Y179" s="63" t="s">
        <v>383</v>
      </c>
      <c r="Z179" s="40" t="s">
        <v>56</v>
      </c>
      <c r="AA179" s="41">
        <v>1</v>
      </c>
      <c r="AB179" s="41"/>
      <c r="AC179" s="41"/>
      <c r="AD179" s="9">
        <f t="shared" si="5"/>
        <v>1</v>
      </c>
      <c r="AE179" s="9"/>
      <c r="AF179" s="9"/>
      <c r="AG179" s="9"/>
      <c r="AH179" s="9"/>
      <c r="AI179" s="9"/>
      <c r="AJ179" s="9"/>
      <c r="AK179" s="9"/>
      <c r="AL179" s="9"/>
      <c r="AM179" s="9"/>
    </row>
    <row r="180" spans="1:39" s="51" customFormat="1" ht="12.75" customHeight="1">
      <c r="A180" s="38">
        <f t="shared" si="4"/>
        <v>174</v>
      </c>
      <c r="B180" s="39" t="s">
        <v>384</v>
      </c>
      <c r="C180" s="39" t="s">
        <v>563</v>
      </c>
      <c r="D180" s="49" t="s">
        <v>888</v>
      </c>
      <c r="E180" s="50">
        <v>3</v>
      </c>
      <c r="F180" s="50"/>
      <c r="G180" s="38" t="s">
        <v>517</v>
      </c>
      <c r="H180" s="38"/>
      <c r="I180" s="38">
        <v>4</v>
      </c>
      <c r="J180" s="38"/>
      <c r="K180" s="38"/>
      <c r="L180" s="38"/>
      <c r="M180" s="58"/>
      <c r="N180" s="158" t="s">
        <v>517</v>
      </c>
      <c r="O180" s="136"/>
      <c r="P180" s="137"/>
      <c r="Q180" s="62"/>
      <c r="R180" s="39"/>
      <c r="S180" s="39"/>
      <c r="T180" s="49"/>
      <c r="U180" s="50"/>
      <c r="V180" s="50"/>
      <c r="W180" s="62"/>
      <c r="X180" s="65" t="s">
        <v>384</v>
      </c>
      <c r="Y180" s="66" t="s">
        <v>385</v>
      </c>
      <c r="Z180" s="40" t="s">
        <v>56</v>
      </c>
      <c r="AA180" s="41">
        <v>4</v>
      </c>
      <c r="AB180" s="41"/>
      <c r="AC180" s="41"/>
      <c r="AD180" s="9">
        <f t="shared" si="5"/>
        <v>1</v>
      </c>
      <c r="AE180" s="9"/>
      <c r="AF180" s="9"/>
      <c r="AG180" s="9"/>
      <c r="AH180" s="9"/>
      <c r="AI180" s="9"/>
      <c r="AJ180" s="9"/>
      <c r="AK180" s="9"/>
      <c r="AL180" s="9"/>
      <c r="AM180" s="9"/>
    </row>
    <row r="181" spans="1:39" s="51" customFormat="1" ht="12.75" customHeight="1">
      <c r="A181" s="38">
        <f t="shared" si="4"/>
        <v>175</v>
      </c>
      <c r="B181" s="39" t="s">
        <v>386</v>
      </c>
      <c r="C181" s="39" t="s">
        <v>570</v>
      </c>
      <c r="D181" s="49" t="s">
        <v>888</v>
      </c>
      <c r="E181" s="50">
        <v>6</v>
      </c>
      <c r="F181" s="50"/>
      <c r="G181" s="38" t="s">
        <v>517</v>
      </c>
      <c r="H181" s="38"/>
      <c r="I181" s="38">
        <v>4</v>
      </c>
      <c r="J181" s="38"/>
      <c r="K181" s="38"/>
      <c r="L181" s="38"/>
      <c r="M181" s="58"/>
      <c r="N181" s="158" t="s">
        <v>517</v>
      </c>
      <c r="O181" s="136"/>
      <c r="P181" s="137"/>
      <c r="Q181" s="62"/>
      <c r="R181" s="63"/>
      <c r="S181" s="63"/>
      <c r="T181" s="40"/>
      <c r="U181" s="41"/>
      <c r="V181" s="41"/>
      <c r="W181" s="62"/>
      <c r="X181" s="40" t="s">
        <v>386</v>
      </c>
      <c r="Y181" s="63" t="s">
        <v>387</v>
      </c>
      <c r="Z181" s="40" t="s">
        <v>56</v>
      </c>
      <c r="AA181" s="41">
        <v>12</v>
      </c>
      <c r="AB181" s="41"/>
      <c r="AC181" s="41"/>
      <c r="AD181" s="9">
        <f t="shared" si="5"/>
        <v>1</v>
      </c>
      <c r="AE181" s="9"/>
      <c r="AF181" s="9"/>
      <c r="AG181" s="9"/>
      <c r="AH181" s="9"/>
      <c r="AI181" s="9"/>
      <c r="AJ181" s="9"/>
      <c r="AK181" s="9"/>
      <c r="AL181" s="9"/>
      <c r="AM181" s="9"/>
    </row>
    <row r="182" spans="1:39" s="51" customFormat="1" ht="12.75" customHeight="1">
      <c r="A182" s="38">
        <f t="shared" si="4"/>
        <v>176</v>
      </c>
      <c r="B182" s="39" t="s">
        <v>388</v>
      </c>
      <c r="C182" s="39" t="s">
        <v>662</v>
      </c>
      <c r="D182" s="49" t="s">
        <v>888</v>
      </c>
      <c r="E182" s="50">
        <v>2</v>
      </c>
      <c r="F182" s="50"/>
      <c r="G182" s="38" t="s">
        <v>517</v>
      </c>
      <c r="H182" s="38"/>
      <c r="I182" s="38">
        <v>4</v>
      </c>
      <c r="J182" s="38"/>
      <c r="K182" s="38"/>
      <c r="L182" s="38"/>
      <c r="M182" s="58"/>
      <c r="N182" s="158" t="s">
        <v>517</v>
      </c>
      <c r="O182" s="136"/>
      <c r="P182" s="137"/>
      <c r="Q182" s="62"/>
      <c r="R182" s="67"/>
      <c r="S182" s="63"/>
      <c r="T182" s="40"/>
      <c r="U182" s="41"/>
      <c r="V182" s="41"/>
      <c r="W182" s="62"/>
      <c r="X182" s="40" t="s">
        <v>388</v>
      </c>
      <c r="Y182" s="63" t="s">
        <v>389</v>
      </c>
      <c r="Z182" s="40" t="s">
        <v>88</v>
      </c>
      <c r="AA182" s="41">
        <v>3</v>
      </c>
      <c r="AB182" s="41">
        <v>0</v>
      </c>
      <c r="AC182" s="41"/>
      <c r="AD182" s="9">
        <f t="shared" si="5"/>
        <v>1</v>
      </c>
      <c r="AE182" s="9"/>
      <c r="AF182" s="9"/>
      <c r="AG182" s="9"/>
      <c r="AH182" s="9"/>
      <c r="AI182" s="9"/>
      <c r="AJ182" s="9"/>
      <c r="AK182" s="9"/>
      <c r="AL182" s="9"/>
      <c r="AM182" s="9"/>
    </row>
    <row r="183" spans="1:39" s="51" customFormat="1" ht="12.75" customHeight="1">
      <c r="A183" s="38">
        <f t="shared" si="4"/>
        <v>177</v>
      </c>
      <c r="B183" s="39" t="s">
        <v>390</v>
      </c>
      <c r="C183" s="39" t="s">
        <v>668</v>
      </c>
      <c r="D183" s="49" t="s">
        <v>888</v>
      </c>
      <c r="E183" s="50">
        <v>3</v>
      </c>
      <c r="F183" s="50"/>
      <c r="G183" s="38" t="s">
        <v>517</v>
      </c>
      <c r="H183" s="38"/>
      <c r="I183" s="38">
        <v>3</v>
      </c>
      <c r="J183" s="38"/>
      <c r="K183" s="38"/>
      <c r="L183" s="38"/>
      <c r="M183" s="58"/>
      <c r="N183" s="158" t="s">
        <v>517</v>
      </c>
      <c r="O183" s="136"/>
      <c r="P183" s="137"/>
      <c r="Q183" s="62"/>
      <c r="R183" s="66"/>
      <c r="S183" s="63"/>
      <c r="T183" s="40"/>
      <c r="U183" s="41"/>
      <c r="V183" s="41"/>
      <c r="W183" s="62"/>
      <c r="X183" s="65" t="s">
        <v>390</v>
      </c>
      <c r="Y183" s="66" t="s">
        <v>391</v>
      </c>
      <c r="Z183" s="40" t="s">
        <v>88</v>
      </c>
      <c r="AA183" s="41">
        <v>5</v>
      </c>
      <c r="AB183" s="41">
        <v>0</v>
      </c>
      <c r="AC183" s="41"/>
      <c r="AD183" s="9">
        <f t="shared" si="5"/>
        <v>1</v>
      </c>
      <c r="AE183" s="9"/>
      <c r="AF183" s="9"/>
      <c r="AG183" s="9"/>
      <c r="AH183" s="9"/>
      <c r="AI183" s="9"/>
      <c r="AJ183" s="9"/>
      <c r="AK183" s="9"/>
      <c r="AL183" s="9"/>
      <c r="AM183" s="9"/>
    </row>
    <row r="184" spans="1:39" s="51" customFormat="1" ht="12.75" customHeight="1">
      <c r="A184" s="38">
        <f t="shared" si="4"/>
        <v>178</v>
      </c>
      <c r="B184" s="39" t="s">
        <v>677</v>
      </c>
      <c r="C184" s="39" t="s">
        <v>678</v>
      </c>
      <c r="D184" s="49"/>
      <c r="E184" s="50"/>
      <c r="F184" s="50"/>
      <c r="G184" s="38" t="s">
        <v>520</v>
      </c>
      <c r="H184" s="38"/>
      <c r="I184" s="38">
        <v>2</v>
      </c>
      <c r="J184" s="38"/>
      <c r="K184" s="38"/>
      <c r="L184" s="38"/>
      <c r="M184" s="58"/>
      <c r="N184" s="158" t="s">
        <v>517</v>
      </c>
      <c r="O184" s="136"/>
      <c r="P184" s="137"/>
      <c r="Q184" s="62"/>
      <c r="R184" s="67"/>
      <c r="S184" s="63"/>
      <c r="T184" s="40"/>
      <c r="U184" s="41"/>
      <c r="V184" s="41"/>
      <c r="W184" s="62"/>
      <c r="X184" s="40"/>
      <c r="Y184" s="63"/>
      <c r="Z184" s="40"/>
      <c r="AA184" s="41"/>
      <c r="AB184" s="41"/>
      <c r="AC184" s="41"/>
      <c r="AD184" s="9">
        <f t="shared" si="5"/>
        <v>0</v>
      </c>
      <c r="AE184" s="9"/>
      <c r="AF184" s="9"/>
      <c r="AG184" s="9"/>
      <c r="AH184" s="9"/>
      <c r="AI184" s="9"/>
      <c r="AJ184" s="9"/>
      <c r="AK184" s="9"/>
      <c r="AL184" s="9"/>
      <c r="AM184" s="9"/>
    </row>
    <row r="185" spans="1:39" s="51" customFormat="1" ht="12.75" customHeight="1">
      <c r="A185" s="38">
        <f t="shared" si="4"/>
        <v>179</v>
      </c>
      <c r="B185" s="39" t="s">
        <v>679</v>
      </c>
      <c r="C185" s="39" t="s">
        <v>622</v>
      </c>
      <c r="D185" s="49"/>
      <c r="E185" s="50"/>
      <c r="F185" s="50"/>
      <c r="G185" s="38" t="s">
        <v>520</v>
      </c>
      <c r="H185" s="38"/>
      <c r="I185" s="38">
        <v>3</v>
      </c>
      <c r="J185" s="38"/>
      <c r="K185" s="38"/>
      <c r="L185" s="38"/>
      <c r="M185" s="58"/>
      <c r="N185" s="158" t="s">
        <v>517</v>
      </c>
      <c r="O185" s="136"/>
      <c r="P185" s="137"/>
      <c r="Q185" s="62"/>
      <c r="R185" s="67"/>
      <c r="S185" s="63"/>
      <c r="T185" s="40"/>
      <c r="U185" s="41"/>
      <c r="V185" s="41"/>
      <c r="W185" s="62"/>
      <c r="X185" s="40"/>
      <c r="Y185" s="63"/>
      <c r="Z185" s="40"/>
      <c r="AA185" s="41"/>
      <c r="AB185" s="41"/>
      <c r="AC185" s="41"/>
      <c r="AD185" s="9">
        <f t="shared" si="5"/>
        <v>0</v>
      </c>
      <c r="AE185" s="9"/>
      <c r="AF185" s="9"/>
      <c r="AG185" s="9"/>
      <c r="AH185" s="9"/>
      <c r="AI185" s="9"/>
      <c r="AJ185" s="9"/>
      <c r="AK185" s="9"/>
      <c r="AL185" s="9"/>
      <c r="AM185" s="9"/>
    </row>
    <row r="186" spans="1:39" s="51" customFormat="1" ht="12.75" customHeight="1">
      <c r="A186" s="38">
        <f t="shared" si="4"/>
        <v>180</v>
      </c>
      <c r="B186" s="39" t="s">
        <v>392</v>
      </c>
      <c r="C186" s="39" t="s">
        <v>661</v>
      </c>
      <c r="D186" s="49" t="s">
        <v>887</v>
      </c>
      <c r="E186" s="50">
        <v>1</v>
      </c>
      <c r="F186" s="50"/>
      <c r="G186" s="38" t="s">
        <v>517</v>
      </c>
      <c r="H186" s="38"/>
      <c r="I186" s="38">
        <v>4</v>
      </c>
      <c r="J186" s="38"/>
      <c r="K186" s="38"/>
      <c r="L186" s="38"/>
      <c r="M186" s="58"/>
      <c r="N186" s="158" t="s">
        <v>517</v>
      </c>
      <c r="O186" s="136"/>
      <c r="P186" s="137"/>
      <c r="Q186" s="62"/>
      <c r="R186" s="67"/>
      <c r="S186" s="63"/>
      <c r="T186" s="40"/>
      <c r="U186" s="41"/>
      <c r="V186" s="41"/>
      <c r="W186" s="62"/>
      <c r="X186" s="40" t="s">
        <v>392</v>
      </c>
      <c r="Y186" s="63" t="s">
        <v>393</v>
      </c>
      <c r="Z186" s="40" t="s">
        <v>56</v>
      </c>
      <c r="AA186" s="41">
        <v>1</v>
      </c>
      <c r="AB186" s="41"/>
      <c r="AC186" s="41"/>
      <c r="AD186" s="9">
        <f t="shared" si="5"/>
        <v>1</v>
      </c>
      <c r="AE186" s="9"/>
      <c r="AF186" s="9"/>
      <c r="AG186" s="9"/>
      <c r="AH186" s="9"/>
      <c r="AI186" s="9"/>
      <c r="AJ186" s="9"/>
      <c r="AK186" s="9"/>
      <c r="AL186" s="9"/>
      <c r="AM186" s="9"/>
    </row>
    <row r="187" spans="1:39" s="51" customFormat="1" ht="12.75" customHeight="1">
      <c r="A187" s="38">
        <f t="shared" si="4"/>
        <v>181</v>
      </c>
      <c r="B187" s="39" t="s">
        <v>394</v>
      </c>
      <c r="C187" s="39" t="s">
        <v>563</v>
      </c>
      <c r="D187" s="49" t="s">
        <v>888</v>
      </c>
      <c r="E187" s="50">
        <v>3</v>
      </c>
      <c r="F187" s="50"/>
      <c r="G187" s="38" t="s">
        <v>517</v>
      </c>
      <c r="H187" s="38"/>
      <c r="I187" s="38">
        <v>4</v>
      </c>
      <c r="J187" s="38"/>
      <c r="K187" s="38"/>
      <c r="L187" s="38"/>
      <c r="M187" s="58"/>
      <c r="N187" s="158" t="s">
        <v>517</v>
      </c>
      <c r="O187" s="136"/>
      <c r="P187" s="137"/>
      <c r="Q187" s="62"/>
      <c r="R187" s="66"/>
      <c r="S187" s="63"/>
      <c r="T187" s="40"/>
      <c r="U187" s="41"/>
      <c r="V187" s="41"/>
      <c r="W187" s="62"/>
      <c r="X187" s="65" t="s">
        <v>394</v>
      </c>
      <c r="Y187" s="66" t="s">
        <v>395</v>
      </c>
      <c r="Z187" s="40" t="s">
        <v>56</v>
      </c>
      <c r="AA187" s="41">
        <v>4</v>
      </c>
      <c r="AB187" s="41"/>
      <c r="AC187" s="41"/>
      <c r="AD187" s="9">
        <f t="shared" si="5"/>
        <v>1</v>
      </c>
      <c r="AE187" s="9"/>
      <c r="AF187" s="9"/>
      <c r="AG187" s="9"/>
      <c r="AH187" s="9"/>
      <c r="AI187" s="9"/>
      <c r="AJ187" s="9"/>
      <c r="AK187" s="9"/>
      <c r="AL187" s="9"/>
      <c r="AM187" s="9"/>
    </row>
    <row r="188" spans="1:39" s="51" customFormat="1" ht="12.75" customHeight="1">
      <c r="A188" s="38">
        <f t="shared" si="4"/>
        <v>182</v>
      </c>
      <c r="B188" s="39" t="s">
        <v>396</v>
      </c>
      <c r="C188" s="39" t="s">
        <v>570</v>
      </c>
      <c r="D188" s="49" t="s">
        <v>888</v>
      </c>
      <c r="E188" s="50">
        <v>6</v>
      </c>
      <c r="F188" s="50"/>
      <c r="G188" s="38" t="s">
        <v>517</v>
      </c>
      <c r="H188" s="38"/>
      <c r="I188" s="38">
        <v>4</v>
      </c>
      <c r="J188" s="38"/>
      <c r="K188" s="38"/>
      <c r="L188" s="38"/>
      <c r="M188" s="58"/>
      <c r="N188" s="158" t="s">
        <v>517</v>
      </c>
      <c r="O188" s="136"/>
      <c r="P188" s="137"/>
      <c r="Q188" s="62"/>
      <c r="R188" s="67"/>
      <c r="S188" s="63"/>
      <c r="T188" s="40"/>
      <c r="U188" s="41"/>
      <c r="V188" s="41"/>
      <c r="W188" s="62"/>
      <c r="X188" s="40" t="s">
        <v>396</v>
      </c>
      <c r="Y188" s="63" t="s">
        <v>397</v>
      </c>
      <c r="Z188" s="40" t="s">
        <v>56</v>
      </c>
      <c r="AA188" s="41">
        <v>12</v>
      </c>
      <c r="AB188" s="41"/>
      <c r="AC188" s="41"/>
      <c r="AD188" s="9">
        <f t="shared" si="5"/>
        <v>1</v>
      </c>
      <c r="AE188" s="9"/>
      <c r="AF188" s="9"/>
      <c r="AG188" s="9"/>
      <c r="AH188" s="9"/>
      <c r="AI188" s="9"/>
      <c r="AJ188" s="9"/>
      <c r="AK188" s="9"/>
      <c r="AL188" s="9"/>
      <c r="AM188" s="9"/>
    </row>
    <row r="189" spans="1:39" s="51" customFormat="1" ht="12.75" customHeight="1">
      <c r="A189" s="38">
        <f t="shared" si="4"/>
        <v>183</v>
      </c>
      <c r="B189" s="39" t="s">
        <v>398</v>
      </c>
      <c r="C189" s="39" t="s">
        <v>662</v>
      </c>
      <c r="D189" s="49" t="s">
        <v>888</v>
      </c>
      <c r="E189" s="50">
        <v>2</v>
      </c>
      <c r="F189" s="50"/>
      <c r="G189" s="38" t="s">
        <v>517</v>
      </c>
      <c r="H189" s="38"/>
      <c r="I189" s="38">
        <v>4</v>
      </c>
      <c r="J189" s="38"/>
      <c r="K189" s="38"/>
      <c r="L189" s="38"/>
      <c r="M189" s="58"/>
      <c r="N189" s="158" t="s">
        <v>517</v>
      </c>
      <c r="O189" s="136"/>
      <c r="P189" s="137"/>
      <c r="Q189" s="62"/>
      <c r="R189" s="39"/>
      <c r="S189" s="39"/>
      <c r="T189" s="49"/>
      <c r="U189" s="50"/>
      <c r="V189" s="50"/>
      <c r="W189" s="62"/>
      <c r="X189" s="65" t="s">
        <v>398</v>
      </c>
      <c r="Y189" s="66" t="s">
        <v>399</v>
      </c>
      <c r="Z189" s="40" t="s">
        <v>88</v>
      </c>
      <c r="AA189" s="41">
        <v>3</v>
      </c>
      <c r="AB189" s="41">
        <v>0</v>
      </c>
      <c r="AC189" s="41"/>
      <c r="AD189" s="9">
        <f t="shared" si="5"/>
        <v>1</v>
      </c>
      <c r="AE189" s="9"/>
      <c r="AF189" s="9"/>
      <c r="AG189" s="9"/>
      <c r="AH189" s="9"/>
      <c r="AI189" s="9"/>
      <c r="AJ189" s="9"/>
      <c r="AK189" s="9"/>
      <c r="AL189" s="9"/>
      <c r="AM189" s="9"/>
    </row>
    <row r="190" spans="1:39" s="51" customFormat="1" ht="12.75" customHeight="1">
      <c r="A190" s="38">
        <f t="shared" si="4"/>
        <v>184</v>
      </c>
      <c r="B190" s="39" t="s">
        <v>400</v>
      </c>
      <c r="C190" s="39" t="s">
        <v>663</v>
      </c>
      <c r="D190" s="49" t="s">
        <v>888</v>
      </c>
      <c r="E190" s="50">
        <v>5</v>
      </c>
      <c r="F190" s="50"/>
      <c r="G190" s="38" t="s">
        <v>517</v>
      </c>
      <c r="H190" s="38"/>
      <c r="I190" s="38">
        <v>4</v>
      </c>
      <c r="J190" s="38"/>
      <c r="K190" s="38"/>
      <c r="L190" s="38"/>
      <c r="M190" s="58"/>
      <c r="N190" s="158" t="s">
        <v>517</v>
      </c>
      <c r="O190" s="136"/>
      <c r="P190" s="137"/>
      <c r="Q190" s="62"/>
      <c r="R190" s="63"/>
      <c r="S190" s="63"/>
      <c r="T190" s="40"/>
      <c r="U190" s="41"/>
      <c r="V190" s="41"/>
      <c r="W190" s="62"/>
      <c r="X190" s="40" t="s">
        <v>400</v>
      </c>
      <c r="Y190" s="63" t="s">
        <v>401</v>
      </c>
      <c r="Z190" s="40" t="s">
        <v>56</v>
      </c>
      <c r="AA190" s="41">
        <v>8</v>
      </c>
      <c r="AB190" s="41"/>
      <c r="AC190" s="41"/>
      <c r="AD190" s="9">
        <f t="shared" si="5"/>
        <v>1</v>
      </c>
      <c r="AE190" s="9"/>
      <c r="AF190" s="9"/>
      <c r="AG190" s="9"/>
      <c r="AH190" s="9"/>
      <c r="AI190" s="9"/>
      <c r="AJ190" s="9"/>
      <c r="AK190" s="9"/>
      <c r="AL190" s="9"/>
      <c r="AM190" s="9"/>
    </row>
    <row r="191" spans="1:39" s="51" customFormat="1" ht="12.75" customHeight="1">
      <c r="A191" s="38">
        <f t="shared" si="4"/>
        <v>185</v>
      </c>
      <c r="B191" s="39" t="s">
        <v>402</v>
      </c>
      <c r="C191" s="39" t="s">
        <v>664</v>
      </c>
      <c r="D191" s="49" t="s">
        <v>887</v>
      </c>
      <c r="E191" s="50">
        <v>2</v>
      </c>
      <c r="F191" s="50"/>
      <c r="G191" s="38" t="s">
        <v>517</v>
      </c>
      <c r="H191" s="38"/>
      <c r="I191" s="38">
        <v>4</v>
      </c>
      <c r="J191" s="38"/>
      <c r="K191" s="38"/>
      <c r="L191" s="38"/>
      <c r="M191" s="58"/>
      <c r="N191" s="158" t="s">
        <v>517</v>
      </c>
      <c r="O191" s="136"/>
      <c r="P191" s="137"/>
      <c r="Q191" s="62"/>
      <c r="R191" s="67"/>
      <c r="S191" s="63"/>
      <c r="T191" s="40"/>
      <c r="U191" s="41"/>
      <c r="V191" s="41"/>
      <c r="W191" s="62"/>
      <c r="X191" s="40" t="s">
        <v>402</v>
      </c>
      <c r="Y191" s="63" t="s">
        <v>403</v>
      </c>
      <c r="Z191" s="40" t="s">
        <v>56</v>
      </c>
      <c r="AA191" s="41">
        <v>2</v>
      </c>
      <c r="AB191" s="41"/>
      <c r="AC191" s="41"/>
      <c r="AD191" s="9">
        <f t="shared" si="5"/>
        <v>1</v>
      </c>
      <c r="AE191" s="9"/>
      <c r="AF191" s="9"/>
      <c r="AG191" s="9"/>
      <c r="AH191" s="9"/>
      <c r="AI191" s="9"/>
      <c r="AJ191" s="9"/>
      <c r="AK191" s="9"/>
      <c r="AL191" s="9"/>
      <c r="AM191" s="9"/>
    </row>
    <row r="192" spans="1:39" s="51" customFormat="1" ht="12.75" customHeight="1">
      <c r="A192" s="38">
        <f t="shared" si="4"/>
        <v>186</v>
      </c>
      <c r="B192" s="39" t="s">
        <v>404</v>
      </c>
      <c r="C192" s="39" t="s">
        <v>665</v>
      </c>
      <c r="D192" s="49" t="s">
        <v>888</v>
      </c>
      <c r="E192" s="50">
        <v>5</v>
      </c>
      <c r="F192" s="50"/>
      <c r="G192" s="38" t="s">
        <v>517</v>
      </c>
      <c r="H192" s="38"/>
      <c r="I192" s="38">
        <v>4</v>
      </c>
      <c r="J192" s="38"/>
      <c r="K192" s="38"/>
      <c r="L192" s="38"/>
      <c r="M192" s="58"/>
      <c r="N192" s="158" t="s">
        <v>517</v>
      </c>
      <c r="O192" s="136"/>
      <c r="P192" s="137"/>
      <c r="Q192" s="62"/>
      <c r="R192" s="66"/>
      <c r="S192" s="63"/>
      <c r="T192" s="40"/>
      <c r="U192" s="41"/>
      <c r="V192" s="41"/>
      <c r="W192" s="62"/>
      <c r="X192" s="65" t="s">
        <v>404</v>
      </c>
      <c r="Y192" s="66" t="s">
        <v>405</v>
      </c>
      <c r="Z192" s="40" t="s">
        <v>56</v>
      </c>
      <c r="AA192" s="41">
        <v>9</v>
      </c>
      <c r="AB192" s="41"/>
      <c r="AC192" s="41"/>
      <c r="AD192" s="9">
        <f t="shared" si="5"/>
        <v>1</v>
      </c>
      <c r="AE192" s="9"/>
      <c r="AF192" s="9"/>
      <c r="AG192" s="9"/>
      <c r="AH192" s="9"/>
      <c r="AI192" s="9"/>
      <c r="AJ192" s="9"/>
      <c r="AK192" s="9"/>
      <c r="AL192" s="9"/>
      <c r="AM192" s="9"/>
    </row>
    <row r="193" spans="1:39" s="51" customFormat="1" ht="12.75" customHeight="1">
      <c r="A193" s="38">
        <f t="shared" si="4"/>
        <v>187</v>
      </c>
      <c r="B193" s="39" t="s">
        <v>680</v>
      </c>
      <c r="C193" s="39" t="s">
        <v>624</v>
      </c>
      <c r="D193" s="49"/>
      <c r="E193" s="50"/>
      <c r="F193" s="50"/>
      <c r="G193" s="38" t="s">
        <v>520</v>
      </c>
      <c r="H193" s="38"/>
      <c r="I193" s="38">
        <v>3</v>
      </c>
      <c r="J193" s="38"/>
      <c r="K193" s="38"/>
      <c r="L193" s="38"/>
      <c r="M193" s="58"/>
      <c r="N193" s="158" t="s">
        <v>517</v>
      </c>
      <c r="O193" s="136"/>
      <c r="P193" s="137"/>
      <c r="Q193" s="62"/>
      <c r="R193" s="67"/>
      <c r="S193" s="63"/>
      <c r="T193" s="40"/>
      <c r="U193" s="41"/>
      <c r="V193" s="41"/>
      <c r="W193" s="62"/>
      <c r="X193" s="40"/>
      <c r="Y193" s="63"/>
      <c r="Z193" s="40"/>
      <c r="AA193" s="41"/>
      <c r="AB193" s="41"/>
      <c r="AC193" s="41"/>
      <c r="AD193" s="9">
        <f t="shared" si="5"/>
        <v>0</v>
      </c>
      <c r="AE193" s="9"/>
      <c r="AF193" s="9"/>
      <c r="AG193" s="9"/>
      <c r="AH193" s="9"/>
      <c r="AI193" s="9"/>
      <c r="AJ193" s="9"/>
      <c r="AK193" s="9"/>
      <c r="AL193" s="9"/>
      <c r="AM193" s="9"/>
    </row>
    <row r="194" spans="1:39" s="51" customFormat="1" ht="12.75" customHeight="1">
      <c r="A194" s="38">
        <f t="shared" si="4"/>
        <v>188</v>
      </c>
      <c r="B194" s="39" t="s">
        <v>416</v>
      </c>
      <c r="C194" s="39" t="s">
        <v>667</v>
      </c>
      <c r="D194" s="49" t="s">
        <v>887</v>
      </c>
      <c r="E194" s="50">
        <v>1</v>
      </c>
      <c r="F194" s="50"/>
      <c r="G194" s="38" t="s">
        <v>517</v>
      </c>
      <c r="H194" s="38"/>
      <c r="I194" s="38">
        <v>4</v>
      </c>
      <c r="J194" s="38"/>
      <c r="K194" s="38"/>
      <c r="L194" s="38"/>
      <c r="M194" s="58"/>
      <c r="N194" s="158" t="s">
        <v>517</v>
      </c>
      <c r="O194" s="136"/>
      <c r="P194" s="137"/>
      <c r="Q194" s="62"/>
      <c r="R194" s="39"/>
      <c r="S194" s="39"/>
      <c r="T194" s="49"/>
      <c r="U194" s="50"/>
      <c r="V194" s="50"/>
      <c r="W194" s="62"/>
      <c r="X194" s="65" t="s">
        <v>416</v>
      </c>
      <c r="Y194" s="66" t="s">
        <v>417</v>
      </c>
      <c r="Z194" s="40" t="s">
        <v>56</v>
      </c>
      <c r="AA194" s="41">
        <v>1</v>
      </c>
      <c r="AB194" s="41"/>
      <c r="AC194" s="41"/>
      <c r="AD194" s="9">
        <f t="shared" si="5"/>
        <v>1</v>
      </c>
      <c r="AE194" s="9"/>
      <c r="AF194" s="9"/>
      <c r="AG194" s="9"/>
      <c r="AH194" s="9"/>
      <c r="AI194" s="9"/>
      <c r="AJ194" s="9"/>
      <c r="AK194" s="9"/>
      <c r="AL194" s="9"/>
      <c r="AM194" s="9"/>
    </row>
    <row r="195" spans="1:39" s="51" customFormat="1" ht="12.75" customHeight="1">
      <c r="A195" s="38">
        <f t="shared" si="4"/>
        <v>189</v>
      </c>
      <c r="B195" s="39" t="s">
        <v>418</v>
      </c>
      <c r="C195" s="39" t="s">
        <v>563</v>
      </c>
      <c r="D195" s="49" t="s">
        <v>888</v>
      </c>
      <c r="E195" s="50">
        <v>3</v>
      </c>
      <c r="F195" s="50"/>
      <c r="G195" s="38" t="s">
        <v>517</v>
      </c>
      <c r="H195" s="38"/>
      <c r="I195" s="38">
        <v>4</v>
      </c>
      <c r="J195" s="38"/>
      <c r="K195" s="38"/>
      <c r="L195" s="38"/>
      <c r="M195" s="58"/>
      <c r="N195" s="158" t="s">
        <v>517</v>
      </c>
      <c r="O195" s="136"/>
      <c r="P195" s="137"/>
      <c r="Q195" s="62"/>
      <c r="R195" s="63"/>
      <c r="S195" s="63"/>
      <c r="T195" s="40"/>
      <c r="U195" s="41"/>
      <c r="V195" s="41"/>
      <c r="W195" s="62"/>
      <c r="X195" s="40" t="s">
        <v>418</v>
      </c>
      <c r="Y195" s="63" t="s">
        <v>419</v>
      </c>
      <c r="Z195" s="40" t="s">
        <v>56</v>
      </c>
      <c r="AA195" s="41">
        <v>4</v>
      </c>
      <c r="AB195" s="41"/>
      <c r="AC195" s="41"/>
      <c r="AD195" s="9">
        <f t="shared" si="5"/>
        <v>1</v>
      </c>
      <c r="AE195" s="9"/>
      <c r="AF195" s="9"/>
      <c r="AG195" s="9"/>
      <c r="AH195" s="9"/>
      <c r="AI195" s="9"/>
      <c r="AJ195" s="9"/>
      <c r="AK195" s="9"/>
      <c r="AL195" s="9"/>
      <c r="AM195" s="9"/>
    </row>
    <row r="196" spans="1:39" s="51" customFormat="1" ht="12.75" customHeight="1">
      <c r="A196" s="38">
        <f t="shared" si="4"/>
        <v>190</v>
      </c>
      <c r="B196" s="39" t="s">
        <v>420</v>
      </c>
      <c r="C196" s="39" t="s">
        <v>570</v>
      </c>
      <c r="D196" s="49" t="s">
        <v>888</v>
      </c>
      <c r="E196" s="50">
        <v>6</v>
      </c>
      <c r="F196" s="50"/>
      <c r="G196" s="38" t="s">
        <v>517</v>
      </c>
      <c r="H196" s="38"/>
      <c r="I196" s="38">
        <v>4</v>
      </c>
      <c r="J196" s="38"/>
      <c r="K196" s="38"/>
      <c r="L196" s="38"/>
      <c r="M196" s="58"/>
      <c r="N196" s="158" t="s">
        <v>517</v>
      </c>
      <c r="O196" s="136"/>
      <c r="P196" s="137"/>
      <c r="Q196" s="62"/>
      <c r="R196" s="67"/>
      <c r="S196" s="63"/>
      <c r="T196" s="40"/>
      <c r="U196" s="41"/>
      <c r="V196" s="41"/>
      <c r="W196" s="62"/>
      <c r="X196" s="40" t="s">
        <v>420</v>
      </c>
      <c r="Y196" s="63" t="s">
        <v>421</v>
      </c>
      <c r="Z196" s="40" t="s">
        <v>56</v>
      </c>
      <c r="AA196" s="41">
        <v>12</v>
      </c>
      <c r="AB196" s="41"/>
      <c r="AC196" s="41"/>
      <c r="AD196" s="9">
        <f t="shared" si="5"/>
        <v>1</v>
      </c>
      <c r="AE196" s="9"/>
      <c r="AF196" s="9"/>
      <c r="AG196" s="9"/>
      <c r="AH196" s="9"/>
      <c r="AI196" s="9"/>
      <c r="AJ196" s="9"/>
      <c r="AK196" s="9"/>
      <c r="AL196" s="9"/>
      <c r="AM196" s="9"/>
    </row>
    <row r="197" spans="1:39" s="51" customFormat="1" ht="12.75" customHeight="1">
      <c r="A197" s="38">
        <f t="shared" si="4"/>
        <v>191</v>
      </c>
      <c r="B197" s="39" t="s">
        <v>422</v>
      </c>
      <c r="C197" s="39" t="s">
        <v>662</v>
      </c>
      <c r="D197" s="49" t="s">
        <v>888</v>
      </c>
      <c r="E197" s="50">
        <v>2</v>
      </c>
      <c r="F197" s="50"/>
      <c r="G197" s="38" t="s">
        <v>517</v>
      </c>
      <c r="H197" s="38"/>
      <c r="I197" s="38">
        <v>4</v>
      </c>
      <c r="J197" s="38"/>
      <c r="K197" s="38"/>
      <c r="L197" s="38"/>
      <c r="M197" s="58"/>
      <c r="N197" s="158" t="s">
        <v>517</v>
      </c>
      <c r="O197" s="136"/>
      <c r="P197" s="137"/>
      <c r="Q197" s="62"/>
      <c r="R197" s="66"/>
      <c r="S197" s="63"/>
      <c r="T197" s="40"/>
      <c r="U197" s="41"/>
      <c r="V197" s="41"/>
      <c r="W197" s="62"/>
      <c r="X197" s="65" t="s">
        <v>422</v>
      </c>
      <c r="Y197" s="66" t="s">
        <v>423</v>
      </c>
      <c r="Z197" s="40" t="s">
        <v>88</v>
      </c>
      <c r="AA197" s="41">
        <v>3</v>
      </c>
      <c r="AB197" s="41">
        <v>0</v>
      </c>
      <c r="AC197" s="41"/>
      <c r="AD197" s="9">
        <f t="shared" si="5"/>
        <v>1</v>
      </c>
      <c r="AE197" s="9"/>
      <c r="AF197" s="9"/>
      <c r="AG197" s="9"/>
      <c r="AH197" s="9"/>
      <c r="AI197" s="9"/>
      <c r="AJ197" s="9"/>
      <c r="AK197" s="9"/>
      <c r="AL197" s="9"/>
      <c r="AM197" s="9"/>
    </row>
    <row r="198" spans="1:39" s="51" customFormat="1" ht="12.75" customHeight="1">
      <c r="A198" s="38">
        <f t="shared" si="4"/>
        <v>192</v>
      </c>
      <c r="B198" s="39" t="s">
        <v>424</v>
      </c>
      <c r="C198" s="39" t="s">
        <v>668</v>
      </c>
      <c r="D198" s="49" t="s">
        <v>888</v>
      </c>
      <c r="E198" s="50">
        <v>3</v>
      </c>
      <c r="F198" s="50"/>
      <c r="G198" s="38" t="s">
        <v>517</v>
      </c>
      <c r="H198" s="38"/>
      <c r="I198" s="38">
        <v>3</v>
      </c>
      <c r="J198" s="38"/>
      <c r="K198" s="38"/>
      <c r="L198" s="38"/>
      <c r="M198" s="58"/>
      <c r="N198" s="158" t="s">
        <v>517</v>
      </c>
      <c r="O198" s="136"/>
      <c r="P198" s="137"/>
      <c r="Q198" s="62"/>
      <c r="R198" s="67"/>
      <c r="S198" s="63"/>
      <c r="T198" s="40"/>
      <c r="U198" s="41"/>
      <c r="V198" s="41"/>
      <c r="W198" s="62"/>
      <c r="X198" s="40" t="s">
        <v>424</v>
      </c>
      <c r="Y198" s="63" t="s">
        <v>425</v>
      </c>
      <c r="Z198" s="40" t="s">
        <v>88</v>
      </c>
      <c r="AA198" s="41">
        <v>5</v>
      </c>
      <c r="AB198" s="41">
        <v>0</v>
      </c>
      <c r="AC198" s="41"/>
      <c r="AD198" s="9">
        <f t="shared" si="5"/>
        <v>1</v>
      </c>
      <c r="AE198" s="9"/>
      <c r="AF198" s="9"/>
      <c r="AG198" s="9"/>
      <c r="AH198" s="9"/>
      <c r="AI198" s="9"/>
      <c r="AJ198" s="9"/>
      <c r="AK198" s="9"/>
      <c r="AL198" s="9"/>
      <c r="AM198" s="9"/>
    </row>
    <row r="199" spans="1:39" s="51" customFormat="1" ht="12.75" customHeight="1">
      <c r="A199" s="38">
        <f t="shared" si="4"/>
        <v>193</v>
      </c>
      <c r="B199" s="39"/>
      <c r="C199" s="39"/>
      <c r="D199" s="49"/>
      <c r="E199" s="50"/>
      <c r="F199" s="50"/>
      <c r="G199" s="38"/>
      <c r="H199" s="38"/>
      <c r="I199" s="38"/>
      <c r="J199" s="38"/>
      <c r="K199" s="38"/>
      <c r="L199" s="38"/>
      <c r="M199" s="58"/>
      <c r="N199" s="158"/>
      <c r="O199" s="136"/>
      <c r="P199" s="137"/>
      <c r="Q199" s="62"/>
      <c r="R199" s="67"/>
      <c r="S199" s="63"/>
      <c r="T199" s="40"/>
      <c r="U199" s="41"/>
      <c r="V199" s="41"/>
      <c r="W199" s="62"/>
      <c r="X199" s="40"/>
      <c r="Y199" s="63"/>
      <c r="Z199" s="40"/>
      <c r="AA199" s="41"/>
      <c r="AB199" s="41"/>
      <c r="AC199" s="41"/>
      <c r="AD199" s="9">
        <f t="shared" si="5"/>
        <v>0</v>
      </c>
      <c r="AE199" s="9"/>
      <c r="AF199" s="9"/>
      <c r="AG199" s="9"/>
      <c r="AH199" s="9"/>
      <c r="AI199" s="9"/>
      <c r="AJ199" s="9"/>
      <c r="AK199" s="9"/>
      <c r="AL199" s="9"/>
      <c r="AM199" s="9"/>
    </row>
    <row r="203" spans="1:39">
      <c r="A203" s="53" t="s">
        <v>490</v>
      </c>
    </row>
    <row r="204" spans="1:39" s="10" customFormat="1" ht="12.75" customHeight="1">
      <c r="A204" s="7" t="s">
        <v>26</v>
      </c>
      <c r="B204" s="7" t="s">
        <v>491</v>
      </c>
      <c r="C204" s="108" t="s">
        <v>492</v>
      </c>
      <c r="D204" s="109"/>
      <c r="E204" s="109"/>
      <c r="F204" s="110"/>
      <c r="G204" s="108" t="s">
        <v>681</v>
      </c>
      <c r="H204" s="109"/>
      <c r="I204" s="109"/>
      <c r="J204" s="109"/>
      <c r="K204" s="109"/>
      <c r="L204" s="109"/>
      <c r="M204" s="110"/>
      <c r="N204" s="108" t="s">
        <v>493</v>
      </c>
      <c r="O204" s="139"/>
      <c r="P204" s="140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</row>
    <row r="205" spans="1:39" s="51" customFormat="1" ht="12.75" customHeight="1">
      <c r="A205" s="38"/>
      <c r="B205" s="39"/>
      <c r="C205" s="135"/>
      <c r="D205" s="136"/>
      <c r="E205" s="136"/>
      <c r="F205" s="137"/>
      <c r="G205" s="135"/>
      <c r="H205" s="136"/>
      <c r="I205" s="136"/>
      <c r="J205" s="136"/>
      <c r="K205" s="136"/>
      <c r="L205" s="136"/>
      <c r="M205" s="137"/>
      <c r="N205" s="135"/>
      <c r="O205" s="136"/>
      <c r="P205" s="137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</row>
    <row r="206" spans="1:39" s="51" customFormat="1" ht="12.75" customHeight="1">
      <c r="A206" s="38"/>
      <c r="B206" s="39"/>
      <c r="C206" s="135"/>
      <c r="D206" s="136"/>
      <c r="E206" s="136"/>
      <c r="F206" s="137"/>
      <c r="G206" s="135"/>
      <c r="H206" s="136"/>
      <c r="I206" s="136"/>
      <c r="J206" s="136"/>
      <c r="K206" s="136"/>
      <c r="L206" s="136"/>
      <c r="M206" s="137"/>
      <c r="N206" s="135"/>
      <c r="O206" s="136"/>
      <c r="P206" s="137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</row>
  </sheetData>
  <mergeCells count="218">
    <mergeCell ref="A3:B3"/>
    <mergeCell ref="C3:D3"/>
    <mergeCell ref="E3:K3"/>
    <mergeCell ref="L3:M3"/>
    <mergeCell ref="A4:B4"/>
    <mergeCell ref="C4:D4"/>
    <mergeCell ref="E4:K4"/>
    <mergeCell ref="L4:M4"/>
    <mergeCell ref="A1:B1"/>
    <mergeCell ref="E1:F1"/>
    <mergeCell ref="G1:N1"/>
    <mergeCell ref="A2:B2"/>
    <mergeCell ref="E2:F2"/>
    <mergeCell ref="G2:N2"/>
    <mergeCell ref="N11:P11"/>
    <mergeCell ref="N12:P12"/>
    <mergeCell ref="N13:P13"/>
    <mergeCell ref="N14:P14"/>
    <mergeCell ref="N15:P15"/>
    <mergeCell ref="N16:P16"/>
    <mergeCell ref="C5:D5"/>
    <mergeCell ref="N6:P6"/>
    <mergeCell ref="N7:P7"/>
    <mergeCell ref="N8:P8"/>
    <mergeCell ref="N9:P9"/>
    <mergeCell ref="N10:P10"/>
    <mergeCell ref="N23:P23"/>
    <mergeCell ref="N24:P24"/>
    <mergeCell ref="N25:P25"/>
    <mergeCell ref="N26:P26"/>
    <mergeCell ref="N27:P27"/>
    <mergeCell ref="N28:P28"/>
    <mergeCell ref="N17:P17"/>
    <mergeCell ref="N18:P18"/>
    <mergeCell ref="N19:P19"/>
    <mergeCell ref="N20:P20"/>
    <mergeCell ref="N21:P21"/>
    <mergeCell ref="N22:P22"/>
    <mergeCell ref="N35:P35"/>
    <mergeCell ref="N36:P36"/>
    <mergeCell ref="N37:P37"/>
    <mergeCell ref="N38:P38"/>
    <mergeCell ref="N39:P39"/>
    <mergeCell ref="N40:P40"/>
    <mergeCell ref="N29:P29"/>
    <mergeCell ref="N30:P30"/>
    <mergeCell ref="N31:P31"/>
    <mergeCell ref="N32:P32"/>
    <mergeCell ref="N33:P33"/>
    <mergeCell ref="N34:P34"/>
    <mergeCell ref="N47:P47"/>
    <mergeCell ref="N48:P48"/>
    <mergeCell ref="N49:P49"/>
    <mergeCell ref="N50:P50"/>
    <mergeCell ref="N51:P51"/>
    <mergeCell ref="N52:P52"/>
    <mergeCell ref="N41:P41"/>
    <mergeCell ref="N42:P42"/>
    <mergeCell ref="N43:P43"/>
    <mergeCell ref="N44:P44"/>
    <mergeCell ref="N45:P45"/>
    <mergeCell ref="N46:P46"/>
    <mergeCell ref="N59:P59"/>
    <mergeCell ref="N60:P60"/>
    <mergeCell ref="N61:P61"/>
    <mergeCell ref="N62:P62"/>
    <mergeCell ref="N63:P63"/>
    <mergeCell ref="N64:P64"/>
    <mergeCell ref="N53:P53"/>
    <mergeCell ref="N54:P54"/>
    <mergeCell ref="N55:P55"/>
    <mergeCell ref="N56:P56"/>
    <mergeCell ref="N57:P57"/>
    <mergeCell ref="N58:P58"/>
    <mergeCell ref="N71:P71"/>
    <mergeCell ref="N72:P72"/>
    <mergeCell ref="N73:P73"/>
    <mergeCell ref="N74:P74"/>
    <mergeCell ref="N75:P75"/>
    <mergeCell ref="N76:P76"/>
    <mergeCell ref="N65:P65"/>
    <mergeCell ref="N66:P66"/>
    <mergeCell ref="N67:P67"/>
    <mergeCell ref="N68:P68"/>
    <mergeCell ref="N69:P69"/>
    <mergeCell ref="N70:P70"/>
    <mergeCell ref="N83:P83"/>
    <mergeCell ref="N84:P84"/>
    <mergeCell ref="N85:P85"/>
    <mergeCell ref="N86:P86"/>
    <mergeCell ref="N87:P87"/>
    <mergeCell ref="N88:P88"/>
    <mergeCell ref="N77:P77"/>
    <mergeCell ref="N78:P78"/>
    <mergeCell ref="N79:P79"/>
    <mergeCell ref="N80:P80"/>
    <mergeCell ref="N81:P81"/>
    <mergeCell ref="N82:P82"/>
    <mergeCell ref="N95:P95"/>
    <mergeCell ref="N96:P96"/>
    <mergeCell ref="N97:P97"/>
    <mergeCell ref="N98:P98"/>
    <mergeCell ref="N99:P99"/>
    <mergeCell ref="N100:P100"/>
    <mergeCell ref="N89:P89"/>
    <mergeCell ref="N90:P90"/>
    <mergeCell ref="N91:P91"/>
    <mergeCell ref="N92:P92"/>
    <mergeCell ref="N93:P93"/>
    <mergeCell ref="N94:P94"/>
    <mergeCell ref="N107:P107"/>
    <mergeCell ref="N108:P108"/>
    <mergeCell ref="N109:P109"/>
    <mergeCell ref="N110:P110"/>
    <mergeCell ref="N111:P111"/>
    <mergeCell ref="N112:P112"/>
    <mergeCell ref="N101:P101"/>
    <mergeCell ref="N102:P102"/>
    <mergeCell ref="N103:P103"/>
    <mergeCell ref="N104:P104"/>
    <mergeCell ref="N105:P105"/>
    <mergeCell ref="N106:P106"/>
    <mergeCell ref="N119:P119"/>
    <mergeCell ref="N120:P120"/>
    <mergeCell ref="N121:P121"/>
    <mergeCell ref="N122:P122"/>
    <mergeCell ref="N123:P123"/>
    <mergeCell ref="N124:P124"/>
    <mergeCell ref="N113:P113"/>
    <mergeCell ref="N114:P114"/>
    <mergeCell ref="N115:P115"/>
    <mergeCell ref="N116:P116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47:P147"/>
    <mergeCell ref="N148:P148"/>
    <mergeCell ref="N137:P137"/>
    <mergeCell ref="N138:P138"/>
    <mergeCell ref="N139:P139"/>
    <mergeCell ref="N140:P140"/>
    <mergeCell ref="N141:P141"/>
    <mergeCell ref="N142:P142"/>
    <mergeCell ref="N155:P155"/>
    <mergeCell ref="N156:P156"/>
    <mergeCell ref="N157:P157"/>
    <mergeCell ref="N158:P158"/>
    <mergeCell ref="N159:P159"/>
    <mergeCell ref="N160:P160"/>
    <mergeCell ref="N149:P149"/>
    <mergeCell ref="N150:P150"/>
    <mergeCell ref="N151:P151"/>
    <mergeCell ref="N152:P152"/>
    <mergeCell ref="N153:P153"/>
    <mergeCell ref="N154:P154"/>
    <mergeCell ref="N167:P167"/>
    <mergeCell ref="N168:P168"/>
    <mergeCell ref="N169:P169"/>
    <mergeCell ref="N170:P170"/>
    <mergeCell ref="N171:P171"/>
    <mergeCell ref="N172:P172"/>
    <mergeCell ref="N161:P161"/>
    <mergeCell ref="N162:P162"/>
    <mergeCell ref="N163:P163"/>
    <mergeCell ref="N164:P164"/>
    <mergeCell ref="N165:P165"/>
    <mergeCell ref="N166:P166"/>
    <mergeCell ref="N179:P179"/>
    <mergeCell ref="N180:P180"/>
    <mergeCell ref="N181:P181"/>
    <mergeCell ref="N182:P182"/>
    <mergeCell ref="N183:P183"/>
    <mergeCell ref="N184:P184"/>
    <mergeCell ref="N173:P173"/>
    <mergeCell ref="N174:P174"/>
    <mergeCell ref="N175:P175"/>
    <mergeCell ref="N176:P176"/>
    <mergeCell ref="N177:P177"/>
    <mergeCell ref="N178:P178"/>
    <mergeCell ref="N191:P191"/>
    <mergeCell ref="N192:P192"/>
    <mergeCell ref="N193:P193"/>
    <mergeCell ref="N194:P194"/>
    <mergeCell ref="N195:P195"/>
    <mergeCell ref="N196:P196"/>
    <mergeCell ref="N185:P185"/>
    <mergeCell ref="N186:P186"/>
    <mergeCell ref="N187:P187"/>
    <mergeCell ref="N188:P188"/>
    <mergeCell ref="N189:P189"/>
    <mergeCell ref="N190:P190"/>
    <mergeCell ref="C205:F205"/>
    <mergeCell ref="G205:M205"/>
    <mergeCell ref="N205:P205"/>
    <mergeCell ref="C206:F206"/>
    <mergeCell ref="G206:M206"/>
    <mergeCell ref="N206:P206"/>
    <mergeCell ref="N197:P197"/>
    <mergeCell ref="N198:P198"/>
    <mergeCell ref="N199:P199"/>
    <mergeCell ref="C204:F204"/>
    <mergeCell ref="G204:M204"/>
    <mergeCell ref="N204:P204"/>
  </mergeCells>
  <phoneticPr fontId="3"/>
  <conditionalFormatting sqref="A6:AC199">
    <cfRule type="expression" dxfId="29" priority="12">
      <formula>CELL("ROW")=ROW()</formula>
    </cfRule>
  </conditionalFormatting>
  <conditionalFormatting sqref="A7:AC199">
    <cfRule type="expression" dxfId="28" priority="11">
      <formula>$G7="G"</formula>
    </cfRule>
  </conditionalFormatting>
  <conditionalFormatting sqref="Y7:Y199">
    <cfRule type="expression" dxfId="27" priority="10">
      <formula>AD7&gt;1</formula>
    </cfRule>
  </conditionalFormatting>
  <conditionalFormatting sqref="Z7:Z199">
    <cfRule type="expression" dxfId="26" priority="1">
      <formula>OR(AND(Z7="Nchar", NOT(OR(D7="CHAR VAR", D7="VAR CHAR", D7="CHAR", D7=""))), AND(Z7="DECIMAL", NOT(OR(D7="FIXED", D7="FIXED DEC", D7="DEC FIXED", D7=""))))</formula>
    </cfRule>
  </conditionalFormatting>
  <pageMargins left="0.78740157480314965" right="0.39370078740157483" top="0.78740157480314965" bottom="0.55118110236220474" header="0.51181102362204722" footer="0.27559055118110237"/>
  <pageSetup paperSize="9" scale="92" orientation="landscape" horizontalDpi="300" verticalDpi="300" r:id="rId1"/>
  <headerFooter alignWithMargins="0">
    <oddHeader>&amp;C&amp;"ＭＳ Ｐゴシック,太字"&amp;14テーブル定義書</oddHeader>
    <oddFooter>&amp;L&amp;10&amp;F&amp;C&amp;10－ &amp;P ／ &amp;N －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C796-7F92-42F3-9916-185C12E42637}">
  <sheetPr codeName="Sheet44"/>
  <dimension ref="A1:AM206"/>
  <sheetViews>
    <sheetView zoomScaleNormal="100" workbookViewId="0">
      <selection sqref="A1:B1"/>
    </sheetView>
  </sheetViews>
  <sheetFormatPr defaultColWidth="8.09765625" defaultRowHeight="13.2" outlineLevelCol="1"/>
  <cols>
    <col min="1" max="1" width="4.59765625" style="52" customWidth="1"/>
    <col min="2" max="2" width="19.19921875" style="52" customWidth="1"/>
    <col min="3" max="3" width="20.19921875" style="52" customWidth="1"/>
    <col min="4" max="4" width="13.5" style="52" bestFit="1" customWidth="1"/>
    <col min="5" max="6" width="4" style="52" customWidth="1"/>
    <col min="7" max="11" width="4.19921875" style="54" customWidth="1"/>
    <col min="12" max="12" width="4.8984375" style="54" bestFit="1" customWidth="1"/>
    <col min="13" max="13" width="6.5" style="52" bestFit="1" customWidth="1"/>
    <col min="14" max="14" width="18.59765625" style="52" customWidth="1"/>
    <col min="15" max="15" width="10.5" style="52" customWidth="1"/>
    <col min="16" max="16" width="11.19921875" style="52" customWidth="1"/>
    <col min="17" max="22" width="8.19921875" style="9" hidden="1" customWidth="1" outlineLevel="1"/>
    <col min="23" max="23" width="8.19921875" style="9" customWidth="1" collapsed="1"/>
    <col min="24" max="24" width="10.19921875" style="9" customWidth="1"/>
    <col min="25" max="25" width="21.5" style="9" customWidth="1"/>
    <col min="26" max="39" width="8.19921875" style="9" customWidth="1"/>
    <col min="40" max="16384" width="8.09765625" style="52"/>
  </cols>
  <sheetData>
    <row r="1" spans="1:39" s="10" customFormat="1">
      <c r="A1" s="104" t="s">
        <v>0</v>
      </c>
      <c r="B1" s="104"/>
      <c r="C1" s="1" t="s">
        <v>502</v>
      </c>
      <c r="D1" s="2" t="s">
        <v>503</v>
      </c>
      <c r="E1" s="108" t="s">
        <v>504</v>
      </c>
      <c r="F1" s="110"/>
      <c r="G1" s="111" t="s">
        <v>505</v>
      </c>
      <c r="H1" s="111"/>
      <c r="I1" s="111"/>
      <c r="J1" s="166"/>
      <c r="K1" s="166"/>
      <c r="L1" s="166"/>
      <c r="M1" s="166"/>
      <c r="N1" s="166"/>
      <c r="O1" s="7" t="s">
        <v>4</v>
      </c>
      <c r="P1" s="7" t="s">
        <v>5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s="10" customFormat="1" ht="13.5" customHeight="1">
      <c r="A2" s="141" t="s">
        <v>506</v>
      </c>
      <c r="B2" s="142"/>
      <c r="C2" s="11" t="s">
        <v>875</v>
      </c>
      <c r="D2" s="56" t="s">
        <v>876</v>
      </c>
      <c r="E2" s="167">
        <v>1</v>
      </c>
      <c r="F2" s="168"/>
      <c r="G2" s="169"/>
      <c r="H2" s="170"/>
      <c r="I2" s="170"/>
      <c r="J2" s="170"/>
      <c r="K2" s="170"/>
      <c r="L2" s="170"/>
      <c r="M2" s="170"/>
      <c r="N2" s="171"/>
      <c r="O2" s="57" t="s">
        <v>7</v>
      </c>
      <c r="P2" s="20">
        <v>45470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s="10" customFormat="1" ht="13.5" customHeight="1">
      <c r="A3" s="104" t="s">
        <v>8</v>
      </c>
      <c r="B3" s="104"/>
      <c r="C3" s="105" t="s">
        <v>9</v>
      </c>
      <c r="D3" s="159"/>
      <c r="E3" s="160" t="s">
        <v>509</v>
      </c>
      <c r="F3" s="160"/>
      <c r="G3" s="160"/>
      <c r="H3" s="160"/>
      <c r="I3" s="160"/>
      <c r="J3" s="160"/>
      <c r="K3" s="160"/>
      <c r="L3" s="161" t="s">
        <v>510</v>
      </c>
      <c r="M3" s="162"/>
      <c r="N3" s="24"/>
      <c r="O3" s="7" t="s">
        <v>511</v>
      </c>
      <c r="P3" s="7" t="s">
        <v>512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</row>
    <row r="4" spans="1:39" s="10" customFormat="1" ht="13.5" customHeight="1">
      <c r="A4" s="112" t="s">
        <v>876</v>
      </c>
      <c r="B4" s="112"/>
      <c r="C4" s="163" t="s">
        <v>877</v>
      </c>
      <c r="D4" s="164"/>
      <c r="E4" s="165" t="s">
        <v>20</v>
      </c>
      <c r="F4" s="165"/>
      <c r="G4" s="165"/>
      <c r="H4" s="165"/>
      <c r="I4" s="165"/>
      <c r="J4" s="165"/>
      <c r="K4" s="165"/>
      <c r="L4" s="116">
        <v>540</v>
      </c>
      <c r="M4" s="118"/>
      <c r="N4" s="27"/>
      <c r="O4" s="57"/>
      <c r="P4" s="20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</row>
    <row r="5" spans="1:39" s="10" customFormat="1" ht="4.2" customHeight="1">
      <c r="A5" s="35"/>
      <c r="B5" s="35"/>
      <c r="C5" s="112"/>
      <c r="D5" s="112"/>
      <c r="E5" s="35"/>
      <c r="F5" s="35"/>
      <c r="G5" s="36"/>
      <c r="H5" s="36"/>
      <c r="I5" s="36"/>
      <c r="J5" s="36"/>
      <c r="K5" s="36"/>
      <c r="L5" s="36"/>
      <c r="M5" s="35"/>
      <c r="N5" s="35"/>
      <c r="O5" s="35"/>
      <c r="P5" s="35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</row>
    <row r="6" spans="1:39" s="10" customFormat="1" ht="12.75" customHeight="1">
      <c r="A6" s="7" t="s">
        <v>26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513</v>
      </c>
      <c r="H6" s="7" t="s">
        <v>514</v>
      </c>
      <c r="I6" s="7" t="s">
        <v>515</v>
      </c>
      <c r="J6" s="7" t="s">
        <v>516</v>
      </c>
      <c r="K6" s="7" t="s">
        <v>34</v>
      </c>
      <c r="L6" s="7" t="s">
        <v>35</v>
      </c>
      <c r="M6" s="28" t="s">
        <v>36</v>
      </c>
      <c r="N6" s="108" t="s">
        <v>37</v>
      </c>
      <c r="O6" s="139"/>
      <c r="P6" s="140"/>
      <c r="Q6" s="59" t="s">
        <v>833</v>
      </c>
      <c r="R6" s="59" t="s">
        <v>834</v>
      </c>
      <c r="S6" s="59" t="s">
        <v>28</v>
      </c>
      <c r="T6" s="59" t="s">
        <v>44</v>
      </c>
      <c r="U6" s="59" t="s">
        <v>45</v>
      </c>
      <c r="V6" s="59" t="s">
        <v>46</v>
      </c>
      <c r="W6" s="60" t="s">
        <v>835</v>
      </c>
      <c r="X6" s="61" t="s">
        <v>836</v>
      </c>
      <c r="Y6" s="61" t="s">
        <v>28</v>
      </c>
      <c r="Z6" s="61" t="s">
        <v>29</v>
      </c>
      <c r="AA6" s="61" t="s">
        <v>30</v>
      </c>
      <c r="AB6" s="61" t="s">
        <v>31</v>
      </c>
      <c r="AC6" s="61" t="s">
        <v>837</v>
      </c>
      <c r="AD6" s="9" t="s">
        <v>48</v>
      </c>
      <c r="AE6" s="9"/>
      <c r="AF6" s="9"/>
      <c r="AG6" s="9"/>
      <c r="AH6" s="9"/>
      <c r="AI6" s="9"/>
      <c r="AJ6" s="9"/>
      <c r="AK6" s="9"/>
      <c r="AL6" s="9"/>
      <c r="AM6" s="9"/>
    </row>
    <row r="7" spans="1:39" s="51" customFormat="1" ht="12.75" customHeight="1">
      <c r="A7" s="38">
        <f>ROW()-6</f>
        <v>1</v>
      </c>
      <c r="B7" s="39" t="s">
        <v>54</v>
      </c>
      <c r="C7" s="39" t="s">
        <v>55</v>
      </c>
      <c r="D7" s="49" t="s">
        <v>887</v>
      </c>
      <c r="E7" s="50">
        <v>11</v>
      </c>
      <c r="F7" s="50"/>
      <c r="G7" s="38" t="s">
        <v>517</v>
      </c>
      <c r="H7" s="38"/>
      <c r="I7" s="38">
        <v>2</v>
      </c>
      <c r="J7" s="38">
        <v>1</v>
      </c>
      <c r="K7" s="38"/>
      <c r="L7" s="38"/>
      <c r="M7" s="58"/>
      <c r="N7" s="158" t="s">
        <v>517</v>
      </c>
      <c r="O7" s="136"/>
      <c r="P7" s="137"/>
      <c r="Q7" s="62"/>
      <c r="R7" s="63"/>
      <c r="S7" s="63"/>
      <c r="T7" s="40"/>
      <c r="U7" s="41"/>
      <c r="V7" s="41"/>
      <c r="W7" s="62" t="s">
        <v>840</v>
      </c>
      <c r="X7" s="63" t="s">
        <v>884</v>
      </c>
      <c r="Y7" s="63" t="s">
        <v>55</v>
      </c>
      <c r="Z7" s="40" t="s">
        <v>56</v>
      </c>
      <c r="AA7" s="41">
        <v>11</v>
      </c>
      <c r="AB7" s="41"/>
      <c r="AC7" s="41"/>
      <c r="AD7" s="9">
        <f>COUNTIF($Y$7:$Y$199, Y7)</f>
        <v>1</v>
      </c>
      <c r="AE7" s="9"/>
      <c r="AF7" s="9"/>
      <c r="AG7" s="9"/>
      <c r="AH7" s="9"/>
      <c r="AI7" s="9"/>
      <c r="AJ7" s="9"/>
      <c r="AK7" s="9"/>
      <c r="AL7" s="9"/>
      <c r="AM7" s="9"/>
    </row>
    <row r="8" spans="1:39" s="51" customFormat="1" ht="12.75" customHeight="1">
      <c r="A8" s="38">
        <f t="shared" ref="A8:A71" si="0">ROW()-6</f>
        <v>2</v>
      </c>
      <c r="B8" s="39" t="s">
        <v>518</v>
      </c>
      <c r="C8" s="39" t="s">
        <v>519</v>
      </c>
      <c r="D8" s="49"/>
      <c r="E8" s="50"/>
      <c r="F8" s="50"/>
      <c r="G8" s="38" t="s">
        <v>520</v>
      </c>
      <c r="H8" s="38"/>
      <c r="I8" s="38">
        <v>2</v>
      </c>
      <c r="J8" s="38"/>
      <c r="K8" s="38"/>
      <c r="L8" s="38"/>
      <c r="M8" s="58"/>
      <c r="N8" s="158" t="s">
        <v>517</v>
      </c>
      <c r="O8" s="136"/>
      <c r="P8" s="137"/>
      <c r="Q8" s="62"/>
      <c r="R8" s="63"/>
      <c r="S8" s="63"/>
      <c r="T8" s="40"/>
      <c r="U8" s="41"/>
      <c r="V8" s="41"/>
      <c r="W8" s="62"/>
      <c r="X8" s="64"/>
      <c r="Y8" s="63"/>
      <c r="Z8" s="63"/>
      <c r="AA8" s="41"/>
      <c r="AB8" s="41"/>
      <c r="AC8" s="41"/>
      <c r="AD8" s="9">
        <f t="shared" ref="AD8:AD71" si="1">COUNTIF($Y$7:$Y$199, Y8)</f>
        <v>0</v>
      </c>
      <c r="AE8" s="9"/>
      <c r="AF8" s="9"/>
      <c r="AG8" s="9"/>
      <c r="AH8" s="9"/>
      <c r="AI8" s="9"/>
      <c r="AJ8" s="9"/>
      <c r="AK8" s="9"/>
      <c r="AL8" s="9"/>
      <c r="AM8" s="9"/>
    </row>
    <row r="9" spans="1:39" s="51" customFormat="1" ht="12.75" customHeight="1">
      <c r="A9" s="38">
        <f t="shared" si="0"/>
        <v>3</v>
      </c>
      <c r="B9" s="39" t="s">
        <v>57</v>
      </c>
      <c r="C9" s="39" t="s">
        <v>58</v>
      </c>
      <c r="D9" s="49" t="s">
        <v>887</v>
      </c>
      <c r="E9" s="50">
        <v>1</v>
      </c>
      <c r="F9" s="50"/>
      <c r="G9" s="38" t="s">
        <v>517</v>
      </c>
      <c r="H9" s="38"/>
      <c r="I9" s="38">
        <v>3</v>
      </c>
      <c r="J9" s="38"/>
      <c r="K9" s="38"/>
      <c r="L9" s="38"/>
      <c r="M9" s="58"/>
      <c r="N9" s="158" t="s">
        <v>517</v>
      </c>
      <c r="O9" s="136"/>
      <c r="P9" s="137"/>
      <c r="Q9" s="62"/>
      <c r="R9" s="63"/>
      <c r="S9" s="63"/>
      <c r="T9" s="40"/>
      <c r="U9" s="41"/>
      <c r="V9" s="41"/>
      <c r="W9" s="62" t="s">
        <v>840</v>
      </c>
      <c r="X9" s="40" t="s">
        <v>57</v>
      </c>
      <c r="Y9" s="63" t="s">
        <v>58</v>
      </c>
      <c r="Z9" s="40" t="s">
        <v>56</v>
      </c>
      <c r="AA9" s="41">
        <v>1</v>
      </c>
      <c r="AB9" s="41"/>
      <c r="AC9" s="41"/>
      <c r="AD9" s="9">
        <f t="shared" si="1"/>
        <v>1</v>
      </c>
      <c r="AE9" s="9"/>
      <c r="AF9" s="9"/>
      <c r="AG9" s="9"/>
      <c r="AH9" s="9"/>
      <c r="AI9" s="9"/>
      <c r="AJ9" s="9"/>
      <c r="AK9" s="9"/>
      <c r="AL9" s="9"/>
      <c r="AM9" s="9"/>
    </row>
    <row r="10" spans="1:39" s="51" customFormat="1" ht="12.75" customHeight="1">
      <c r="A10" s="38">
        <f t="shared" si="0"/>
        <v>4</v>
      </c>
      <c r="B10" s="39" t="s">
        <v>59</v>
      </c>
      <c r="C10" s="39" t="s">
        <v>60</v>
      </c>
      <c r="D10" s="49" t="s">
        <v>887</v>
      </c>
      <c r="E10" s="50">
        <v>1</v>
      </c>
      <c r="F10" s="50"/>
      <c r="G10" s="38" t="s">
        <v>517</v>
      </c>
      <c r="H10" s="38"/>
      <c r="I10" s="38">
        <v>3</v>
      </c>
      <c r="J10" s="38"/>
      <c r="K10" s="38"/>
      <c r="L10" s="38"/>
      <c r="M10" s="58"/>
      <c r="N10" s="158" t="s">
        <v>517</v>
      </c>
      <c r="O10" s="136"/>
      <c r="P10" s="137"/>
      <c r="Q10" s="62"/>
      <c r="R10" s="39"/>
      <c r="S10" s="39"/>
      <c r="T10" s="49"/>
      <c r="U10" s="50"/>
      <c r="V10" s="50"/>
      <c r="W10" s="62" t="s">
        <v>840</v>
      </c>
      <c r="X10" s="65" t="s">
        <v>59</v>
      </c>
      <c r="Y10" s="66" t="s">
        <v>60</v>
      </c>
      <c r="Z10" s="40" t="s">
        <v>56</v>
      </c>
      <c r="AA10" s="41">
        <v>1</v>
      </c>
      <c r="AB10" s="41"/>
      <c r="AC10" s="41"/>
      <c r="AD10" s="9">
        <f t="shared" si="1"/>
        <v>1</v>
      </c>
      <c r="AE10" s="9"/>
      <c r="AF10" s="9"/>
      <c r="AG10" s="9"/>
      <c r="AH10" s="9"/>
      <c r="AI10" s="9"/>
      <c r="AJ10" s="9"/>
      <c r="AK10" s="9"/>
      <c r="AL10" s="9"/>
      <c r="AM10" s="9"/>
    </row>
    <row r="11" spans="1:39" s="51" customFormat="1" ht="12.75" customHeight="1">
      <c r="A11" s="38">
        <f t="shared" si="0"/>
        <v>5</v>
      </c>
      <c r="B11" s="39" t="s">
        <v>61</v>
      </c>
      <c r="C11" s="39" t="s">
        <v>62</v>
      </c>
      <c r="D11" s="49" t="s">
        <v>887</v>
      </c>
      <c r="E11" s="50">
        <v>1</v>
      </c>
      <c r="F11" s="50"/>
      <c r="G11" s="38" t="s">
        <v>517</v>
      </c>
      <c r="H11" s="38"/>
      <c r="I11" s="38">
        <v>3</v>
      </c>
      <c r="J11" s="38"/>
      <c r="K11" s="38"/>
      <c r="L11" s="38"/>
      <c r="M11" s="58"/>
      <c r="N11" s="158" t="s">
        <v>517</v>
      </c>
      <c r="O11" s="136"/>
      <c r="P11" s="137"/>
      <c r="Q11" s="62"/>
      <c r="R11" s="67"/>
      <c r="S11" s="63"/>
      <c r="T11" s="40"/>
      <c r="U11" s="41"/>
      <c r="V11" s="41"/>
      <c r="W11" s="62" t="s">
        <v>840</v>
      </c>
      <c r="X11" s="40" t="s">
        <v>61</v>
      </c>
      <c r="Y11" s="63" t="s">
        <v>62</v>
      </c>
      <c r="Z11" s="40" t="s">
        <v>56</v>
      </c>
      <c r="AA11" s="41">
        <v>1</v>
      </c>
      <c r="AB11" s="41"/>
      <c r="AC11" s="41"/>
      <c r="AD11" s="9">
        <f t="shared" si="1"/>
        <v>1</v>
      </c>
      <c r="AE11" s="9"/>
      <c r="AF11" s="9"/>
      <c r="AG11" s="9"/>
      <c r="AH11" s="9"/>
      <c r="AI11" s="9"/>
      <c r="AJ11" s="9"/>
      <c r="AK11" s="9"/>
      <c r="AL11" s="9"/>
      <c r="AM11" s="9"/>
    </row>
    <row r="12" spans="1:39" s="51" customFormat="1" ht="12.75" customHeight="1">
      <c r="A12" s="38">
        <f t="shared" si="0"/>
        <v>6</v>
      </c>
      <c r="B12" s="39" t="s">
        <v>63</v>
      </c>
      <c r="C12" s="39" t="s">
        <v>64</v>
      </c>
      <c r="D12" s="49" t="s">
        <v>887</v>
      </c>
      <c r="E12" s="50">
        <v>1</v>
      </c>
      <c r="F12" s="50"/>
      <c r="G12" s="38" t="s">
        <v>517</v>
      </c>
      <c r="H12" s="38"/>
      <c r="I12" s="38">
        <v>3</v>
      </c>
      <c r="J12" s="38"/>
      <c r="K12" s="38"/>
      <c r="L12" s="38"/>
      <c r="M12" s="58"/>
      <c r="N12" s="158" t="s">
        <v>517</v>
      </c>
      <c r="O12" s="136"/>
      <c r="P12" s="137"/>
      <c r="Q12" s="62"/>
      <c r="R12" s="66"/>
      <c r="S12" s="63"/>
      <c r="T12" s="40"/>
      <c r="U12" s="41"/>
      <c r="V12" s="41"/>
      <c r="W12" s="62" t="s">
        <v>840</v>
      </c>
      <c r="X12" s="65" t="s">
        <v>63</v>
      </c>
      <c r="Y12" s="66" t="s">
        <v>64</v>
      </c>
      <c r="Z12" s="40" t="s">
        <v>56</v>
      </c>
      <c r="AA12" s="41">
        <v>1</v>
      </c>
      <c r="AB12" s="41"/>
      <c r="AC12" s="41"/>
      <c r="AD12" s="9">
        <f t="shared" si="1"/>
        <v>1</v>
      </c>
      <c r="AE12" s="9"/>
      <c r="AF12" s="9"/>
      <c r="AG12" s="9"/>
      <c r="AH12" s="9"/>
      <c r="AI12" s="9"/>
      <c r="AJ12" s="9"/>
      <c r="AK12" s="9"/>
      <c r="AL12" s="9"/>
      <c r="AM12" s="9"/>
    </row>
    <row r="13" spans="1:39" s="51" customFormat="1" ht="12.75" customHeight="1">
      <c r="A13" s="38">
        <f t="shared" si="0"/>
        <v>7</v>
      </c>
      <c r="B13" s="39" t="s">
        <v>65</v>
      </c>
      <c r="C13" s="39" t="s">
        <v>66</v>
      </c>
      <c r="D13" s="49" t="s">
        <v>887</v>
      </c>
      <c r="E13" s="50">
        <v>2</v>
      </c>
      <c r="F13" s="50"/>
      <c r="G13" s="38" t="s">
        <v>517</v>
      </c>
      <c r="H13" s="38"/>
      <c r="I13" s="38">
        <v>3</v>
      </c>
      <c r="J13" s="38"/>
      <c r="K13" s="38"/>
      <c r="L13" s="38"/>
      <c r="M13" s="58"/>
      <c r="N13" s="158" t="s">
        <v>517</v>
      </c>
      <c r="O13" s="136"/>
      <c r="P13" s="137"/>
      <c r="Q13" s="62"/>
      <c r="R13" s="66"/>
      <c r="S13" s="63"/>
      <c r="T13" s="40"/>
      <c r="U13" s="41"/>
      <c r="V13" s="41"/>
      <c r="W13" s="62" t="s">
        <v>840</v>
      </c>
      <c r="X13" s="65" t="s">
        <v>65</v>
      </c>
      <c r="Y13" s="66" t="s">
        <v>66</v>
      </c>
      <c r="Z13" s="40" t="s">
        <v>56</v>
      </c>
      <c r="AA13" s="41">
        <v>2</v>
      </c>
      <c r="AB13" s="41"/>
      <c r="AC13" s="41"/>
      <c r="AD13" s="9">
        <f t="shared" si="1"/>
        <v>1</v>
      </c>
      <c r="AE13" s="9"/>
      <c r="AF13" s="9"/>
      <c r="AG13" s="9"/>
      <c r="AH13" s="9"/>
      <c r="AI13" s="9"/>
      <c r="AJ13" s="9"/>
      <c r="AK13" s="9"/>
      <c r="AL13" s="9"/>
      <c r="AM13" s="9"/>
    </row>
    <row r="14" spans="1:39" s="51" customFormat="1" ht="12.75" customHeight="1">
      <c r="A14" s="38">
        <f t="shared" si="0"/>
        <v>8</v>
      </c>
      <c r="B14" s="39" t="s">
        <v>521</v>
      </c>
      <c r="C14" s="39" t="s">
        <v>522</v>
      </c>
      <c r="D14" s="49"/>
      <c r="E14" s="50"/>
      <c r="F14" s="50"/>
      <c r="G14" s="38" t="s">
        <v>520</v>
      </c>
      <c r="H14" s="38"/>
      <c r="I14" s="38">
        <v>2</v>
      </c>
      <c r="J14" s="38"/>
      <c r="K14" s="38"/>
      <c r="L14" s="38"/>
      <c r="M14" s="58"/>
      <c r="N14" s="158" t="s">
        <v>517</v>
      </c>
      <c r="O14" s="136"/>
      <c r="P14" s="137"/>
      <c r="Q14" s="62"/>
      <c r="R14" s="66"/>
      <c r="S14" s="63"/>
      <c r="T14" s="40"/>
      <c r="U14" s="41"/>
      <c r="V14" s="41"/>
      <c r="W14" s="62"/>
      <c r="X14" s="65"/>
      <c r="Y14" s="66"/>
      <c r="Z14" s="40"/>
      <c r="AA14" s="41"/>
      <c r="AB14" s="41"/>
      <c r="AC14" s="41"/>
      <c r="AD14" s="9">
        <f t="shared" si="1"/>
        <v>0</v>
      </c>
      <c r="AE14" s="9"/>
      <c r="AF14" s="9"/>
      <c r="AG14" s="9"/>
      <c r="AH14" s="9"/>
      <c r="AI14" s="9"/>
      <c r="AJ14" s="9"/>
      <c r="AK14" s="9"/>
      <c r="AL14" s="9"/>
      <c r="AM14" s="9"/>
    </row>
    <row r="15" spans="1:39" s="51" customFormat="1" ht="12.75" customHeight="1">
      <c r="A15" s="38">
        <f t="shared" si="0"/>
        <v>9</v>
      </c>
      <c r="B15" s="39" t="s">
        <v>73</v>
      </c>
      <c r="C15" s="39" t="s">
        <v>523</v>
      </c>
      <c r="D15" s="49" t="s">
        <v>888</v>
      </c>
      <c r="E15" s="50">
        <v>3</v>
      </c>
      <c r="F15" s="50"/>
      <c r="G15" s="38" t="s">
        <v>517</v>
      </c>
      <c r="H15" s="38"/>
      <c r="I15" s="38">
        <v>3</v>
      </c>
      <c r="J15" s="38"/>
      <c r="K15" s="38"/>
      <c r="L15" s="38"/>
      <c r="M15" s="58"/>
      <c r="N15" s="158" t="s">
        <v>517</v>
      </c>
      <c r="O15" s="136"/>
      <c r="P15" s="137"/>
      <c r="Q15" s="62"/>
      <c r="R15" s="66"/>
      <c r="S15" s="63"/>
      <c r="T15" s="40"/>
      <c r="U15" s="41"/>
      <c r="V15" s="41"/>
      <c r="W15" s="62" t="s">
        <v>840</v>
      </c>
      <c r="X15" s="65" t="s">
        <v>73</v>
      </c>
      <c r="Y15" s="66" t="s">
        <v>74</v>
      </c>
      <c r="Z15" s="40" t="s">
        <v>56</v>
      </c>
      <c r="AA15" s="41">
        <v>5</v>
      </c>
      <c r="AB15" s="41"/>
      <c r="AC15" s="41"/>
      <c r="AD15" s="9">
        <f t="shared" si="1"/>
        <v>1</v>
      </c>
      <c r="AE15" s="9"/>
      <c r="AF15" s="9"/>
      <c r="AG15" s="9"/>
      <c r="AH15" s="9"/>
      <c r="AI15" s="9"/>
      <c r="AJ15" s="9"/>
      <c r="AK15" s="9"/>
      <c r="AL15" s="9"/>
      <c r="AM15" s="9"/>
    </row>
    <row r="16" spans="1:39" s="51" customFormat="1" ht="12.75" customHeight="1">
      <c r="A16" s="38">
        <f t="shared" si="0"/>
        <v>10</v>
      </c>
      <c r="B16" s="39" t="s">
        <v>75</v>
      </c>
      <c r="C16" s="39" t="s">
        <v>524</v>
      </c>
      <c r="D16" s="49" t="s">
        <v>888</v>
      </c>
      <c r="E16" s="50">
        <v>4</v>
      </c>
      <c r="F16" s="50"/>
      <c r="G16" s="38" t="s">
        <v>517</v>
      </c>
      <c r="H16" s="38"/>
      <c r="I16" s="38">
        <v>3</v>
      </c>
      <c r="J16" s="38"/>
      <c r="K16" s="38"/>
      <c r="L16" s="38"/>
      <c r="M16" s="58"/>
      <c r="N16" s="158" t="s">
        <v>517</v>
      </c>
      <c r="O16" s="136"/>
      <c r="P16" s="137"/>
      <c r="Q16" s="62"/>
      <c r="R16" s="66"/>
      <c r="S16" s="63"/>
      <c r="T16" s="40"/>
      <c r="U16" s="41"/>
      <c r="V16" s="41"/>
      <c r="W16" s="62" t="s">
        <v>840</v>
      </c>
      <c r="X16" s="65" t="s">
        <v>75</v>
      </c>
      <c r="Y16" s="66" t="s">
        <v>76</v>
      </c>
      <c r="Z16" s="40" t="s">
        <v>56</v>
      </c>
      <c r="AA16" s="41">
        <v>7</v>
      </c>
      <c r="AB16" s="41"/>
      <c r="AC16" s="41"/>
      <c r="AD16" s="9">
        <f t="shared" si="1"/>
        <v>1</v>
      </c>
      <c r="AE16" s="9"/>
      <c r="AF16" s="9"/>
      <c r="AG16" s="9"/>
      <c r="AH16" s="9"/>
      <c r="AI16" s="9"/>
      <c r="AJ16" s="9"/>
      <c r="AK16" s="9"/>
      <c r="AL16" s="9"/>
      <c r="AM16" s="9"/>
    </row>
    <row r="17" spans="1:39" s="51" customFormat="1" ht="12.75" customHeight="1">
      <c r="A17" s="38">
        <f t="shared" si="0"/>
        <v>11</v>
      </c>
      <c r="B17" s="39" t="s">
        <v>525</v>
      </c>
      <c r="C17" s="39" t="s">
        <v>526</v>
      </c>
      <c r="D17" s="49"/>
      <c r="E17" s="50"/>
      <c r="F17" s="50"/>
      <c r="G17" s="38" t="s">
        <v>520</v>
      </c>
      <c r="H17" s="38"/>
      <c r="I17" s="38">
        <v>2</v>
      </c>
      <c r="J17" s="38"/>
      <c r="K17" s="38"/>
      <c r="L17" s="38"/>
      <c r="M17" s="58"/>
      <c r="N17" s="158" t="s">
        <v>517</v>
      </c>
      <c r="O17" s="136"/>
      <c r="P17" s="137"/>
      <c r="Q17" s="62"/>
      <c r="R17" s="66"/>
      <c r="S17" s="63"/>
      <c r="T17" s="40"/>
      <c r="U17" s="41"/>
      <c r="V17" s="41"/>
      <c r="W17" s="62"/>
      <c r="X17" s="65"/>
      <c r="Y17" s="66"/>
      <c r="Z17" s="40"/>
      <c r="AA17" s="41"/>
      <c r="AB17" s="41"/>
      <c r="AC17" s="41"/>
      <c r="AD17" s="9">
        <f t="shared" si="1"/>
        <v>0</v>
      </c>
      <c r="AE17" s="9"/>
      <c r="AF17" s="9"/>
      <c r="AG17" s="9"/>
      <c r="AH17" s="9"/>
      <c r="AI17" s="9"/>
      <c r="AJ17" s="9"/>
      <c r="AK17" s="9"/>
      <c r="AL17" s="9"/>
      <c r="AM17" s="9"/>
    </row>
    <row r="18" spans="1:39" s="51" customFormat="1" ht="12.75" customHeight="1">
      <c r="A18" s="38">
        <f t="shared" si="0"/>
        <v>12</v>
      </c>
      <c r="B18" s="39" t="s">
        <v>77</v>
      </c>
      <c r="C18" s="39" t="s">
        <v>527</v>
      </c>
      <c r="D18" s="49" t="s">
        <v>888</v>
      </c>
      <c r="E18" s="50">
        <v>3</v>
      </c>
      <c r="F18" s="50"/>
      <c r="G18" s="38" t="s">
        <v>517</v>
      </c>
      <c r="H18" s="38"/>
      <c r="I18" s="38">
        <v>3</v>
      </c>
      <c r="J18" s="38"/>
      <c r="K18" s="38"/>
      <c r="L18" s="38"/>
      <c r="M18" s="58"/>
      <c r="N18" s="158" t="s">
        <v>517</v>
      </c>
      <c r="O18" s="136"/>
      <c r="P18" s="137"/>
      <c r="Q18" s="62"/>
      <c r="R18" s="66"/>
      <c r="S18" s="63"/>
      <c r="T18" s="40"/>
      <c r="U18" s="41"/>
      <c r="V18" s="41"/>
      <c r="W18" s="62" t="s">
        <v>840</v>
      </c>
      <c r="X18" s="65" t="s">
        <v>77</v>
      </c>
      <c r="Y18" s="66" t="s">
        <v>78</v>
      </c>
      <c r="Z18" s="40" t="s">
        <v>56</v>
      </c>
      <c r="AA18" s="41">
        <v>5</v>
      </c>
      <c r="AB18" s="41"/>
      <c r="AC18" s="41"/>
      <c r="AD18" s="9">
        <f t="shared" si="1"/>
        <v>1</v>
      </c>
      <c r="AE18" s="9"/>
      <c r="AF18" s="9"/>
      <c r="AG18" s="9"/>
      <c r="AH18" s="9"/>
      <c r="AI18" s="9"/>
      <c r="AJ18" s="9"/>
      <c r="AK18" s="9"/>
      <c r="AL18" s="9"/>
      <c r="AM18" s="9"/>
    </row>
    <row r="19" spans="1:39" s="51" customFormat="1" ht="12.75" customHeight="1">
      <c r="A19" s="38">
        <f t="shared" si="0"/>
        <v>13</v>
      </c>
      <c r="B19" s="39" t="s">
        <v>81</v>
      </c>
      <c r="C19" s="39" t="s">
        <v>528</v>
      </c>
      <c r="D19" s="49" t="s">
        <v>886</v>
      </c>
      <c r="E19" s="50">
        <v>14</v>
      </c>
      <c r="F19" s="50"/>
      <c r="G19" s="38" t="s">
        <v>517</v>
      </c>
      <c r="H19" s="38"/>
      <c r="I19" s="38">
        <v>3</v>
      </c>
      <c r="J19" s="38"/>
      <c r="K19" s="38"/>
      <c r="L19" s="38"/>
      <c r="M19" s="58"/>
      <c r="N19" s="158" t="s">
        <v>517</v>
      </c>
      <c r="O19" s="136"/>
      <c r="P19" s="137"/>
      <c r="Q19" s="62"/>
      <c r="R19" s="66"/>
      <c r="S19" s="63"/>
      <c r="T19" s="40"/>
      <c r="U19" s="41"/>
      <c r="V19" s="41"/>
      <c r="W19" s="62" t="s">
        <v>840</v>
      </c>
      <c r="X19" s="65" t="s">
        <v>81</v>
      </c>
      <c r="Y19" s="66" t="s">
        <v>82</v>
      </c>
      <c r="Z19" s="40" t="s">
        <v>56</v>
      </c>
      <c r="AA19" s="41">
        <v>14</v>
      </c>
      <c r="AB19" s="41"/>
      <c r="AC19" s="41"/>
      <c r="AD19" s="9">
        <f t="shared" si="1"/>
        <v>1</v>
      </c>
      <c r="AE19" s="9"/>
      <c r="AF19" s="9"/>
      <c r="AG19" s="9"/>
      <c r="AH19" s="9"/>
      <c r="AI19" s="9"/>
      <c r="AJ19" s="9"/>
      <c r="AK19" s="9"/>
      <c r="AL19" s="9"/>
      <c r="AM19" s="9"/>
    </row>
    <row r="20" spans="1:39" s="51" customFormat="1" ht="12.75" customHeight="1">
      <c r="A20" s="38">
        <f t="shared" si="0"/>
        <v>14</v>
      </c>
      <c r="B20" s="39" t="s">
        <v>84</v>
      </c>
      <c r="C20" s="39" t="s">
        <v>529</v>
      </c>
      <c r="D20" s="49" t="s">
        <v>886</v>
      </c>
      <c r="E20" s="50">
        <v>10</v>
      </c>
      <c r="F20" s="50"/>
      <c r="G20" s="38" t="s">
        <v>517</v>
      </c>
      <c r="H20" s="38"/>
      <c r="I20" s="38">
        <v>3</v>
      </c>
      <c r="J20" s="38"/>
      <c r="K20" s="38"/>
      <c r="L20" s="38"/>
      <c r="M20" s="58"/>
      <c r="N20" s="158" t="s">
        <v>517</v>
      </c>
      <c r="O20" s="136"/>
      <c r="P20" s="137"/>
      <c r="Q20" s="62"/>
      <c r="R20" s="66"/>
      <c r="S20" s="63"/>
      <c r="T20" s="40"/>
      <c r="U20" s="41"/>
      <c r="V20" s="41"/>
      <c r="W20" s="62" t="s">
        <v>840</v>
      </c>
      <c r="X20" s="65" t="s">
        <v>84</v>
      </c>
      <c r="Y20" s="66" t="s">
        <v>85</v>
      </c>
      <c r="Z20" s="40" t="s">
        <v>56</v>
      </c>
      <c r="AA20" s="41">
        <v>11</v>
      </c>
      <c r="AB20" s="41"/>
      <c r="AC20" s="41"/>
      <c r="AD20" s="9">
        <f t="shared" si="1"/>
        <v>1</v>
      </c>
      <c r="AE20" s="9"/>
      <c r="AF20" s="9"/>
      <c r="AG20" s="9"/>
      <c r="AH20" s="9"/>
      <c r="AI20" s="9"/>
      <c r="AJ20" s="9"/>
      <c r="AK20" s="9"/>
      <c r="AL20" s="9"/>
      <c r="AM20" s="9"/>
    </row>
    <row r="21" spans="1:39" s="51" customFormat="1" ht="12.75" customHeight="1">
      <c r="A21" s="38">
        <f t="shared" si="0"/>
        <v>15</v>
      </c>
      <c r="B21" s="39" t="s">
        <v>86</v>
      </c>
      <c r="C21" s="39" t="s">
        <v>87</v>
      </c>
      <c r="D21" s="49" t="s">
        <v>888</v>
      </c>
      <c r="E21" s="50">
        <v>3</v>
      </c>
      <c r="F21" s="50"/>
      <c r="G21" s="38" t="s">
        <v>517</v>
      </c>
      <c r="H21" s="38"/>
      <c r="I21" s="38">
        <v>2</v>
      </c>
      <c r="J21" s="38"/>
      <c r="K21" s="38"/>
      <c r="L21" s="38"/>
      <c r="M21" s="58"/>
      <c r="N21" s="158" t="s">
        <v>517</v>
      </c>
      <c r="O21" s="136"/>
      <c r="P21" s="137"/>
      <c r="Q21" s="62"/>
      <c r="R21" s="66"/>
      <c r="S21" s="63"/>
      <c r="T21" s="40"/>
      <c r="U21" s="41"/>
      <c r="V21" s="41"/>
      <c r="W21" s="62" t="s">
        <v>840</v>
      </c>
      <c r="X21" s="65" t="s">
        <v>86</v>
      </c>
      <c r="Y21" s="66" t="s">
        <v>87</v>
      </c>
      <c r="Z21" s="40" t="s">
        <v>88</v>
      </c>
      <c r="AA21" s="41">
        <v>5</v>
      </c>
      <c r="AB21" s="41">
        <v>0</v>
      </c>
      <c r="AC21" s="41"/>
      <c r="AD21" s="9">
        <f t="shared" si="1"/>
        <v>1</v>
      </c>
      <c r="AE21" s="9"/>
      <c r="AF21" s="9"/>
      <c r="AG21" s="9"/>
      <c r="AH21" s="9"/>
      <c r="AI21" s="9"/>
      <c r="AJ21" s="9"/>
      <c r="AK21" s="9"/>
      <c r="AL21" s="9"/>
      <c r="AM21" s="9"/>
    </row>
    <row r="22" spans="1:39" s="51" customFormat="1" ht="12.75" customHeight="1">
      <c r="A22" s="38">
        <f t="shared" si="0"/>
        <v>16</v>
      </c>
      <c r="B22" s="39" t="s">
        <v>89</v>
      </c>
      <c r="C22" s="39" t="s">
        <v>90</v>
      </c>
      <c r="D22" s="49" t="s">
        <v>888</v>
      </c>
      <c r="E22" s="50">
        <v>3</v>
      </c>
      <c r="F22" s="50"/>
      <c r="G22" s="38" t="s">
        <v>517</v>
      </c>
      <c r="H22" s="38"/>
      <c r="I22" s="38">
        <v>2</v>
      </c>
      <c r="J22" s="38"/>
      <c r="K22" s="38"/>
      <c r="L22" s="38"/>
      <c r="M22" s="58"/>
      <c r="N22" s="158" t="s">
        <v>517</v>
      </c>
      <c r="O22" s="136"/>
      <c r="P22" s="137"/>
      <c r="Q22" s="62"/>
      <c r="R22" s="66"/>
      <c r="S22" s="63"/>
      <c r="T22" s="40"/>
      <c r="U22" s="41"/>
      <c r="V22" s="41"/>
      <c r="W22" s="62" t="s">
        <v>840</v>
      </c>
      <c r="X22" s="65" t="s">
        <v>89</v>
      </c>
      <c r="Y22" s="66" t="s">
        <v>90</v>
      </c>
      <c r="Z22" s="40" t="s">
        <v>88</v>
      </c>
      <c r="AA22" s="41">
        <v>5</v>
      </c>
      <c r="AB22" s="41">
        <v>0</v>
      </c>
      <c r="AC22" s="41"/>
      <c r="AD22" s="9">
        <f t="shared" si="1"/>
        <v>1</v>
      </c>
      <c r="AE22" s="9"/>
      <c r="AF22" s="9"/>
      <c r="AG22" s="9"/>
      <c r="AH22" s="9"/>
      <c r="AI22" s="9"/>
      <c r="AJ22" s="9"/>
      <c r="AK22" s="9"/>
      <c r="AL22" s="9"/>
      <c r="AM22" s="9"/>
    </row>
    <row r="23" spans="1:39" s="51" customFormat="1" ht="12.75" customHeight="1">
      <c r="A23" s="38">
        <f t="shared" si="0"/>
        <v>17</v>
      </c>
      <c r="B23" s="39" t="s">
        <v>530</v>
      </c>
      <c r="C23" s="39" t="s">
        <v>531</v>
      </c>
      <c r="D23" s="49"/>
      <c r="E23" s="50"/>
      <c r="F23" s="50"/>
      <c r="G23" s="38" t="s">
        <v>520</v>
      </c>
      <c r="H23" s="38"/>
      <c r="I23" s="38">
        <v>2</v>
      </c>
      <c r="J23" s="38"/>
      <c r="K23" s="38"/>
      <c r="L23" s="38"/>
      <c r="M23" s="58"/>
      <c r="N23" s="158" t="s">
        <v>517</v>
      </c>
      <c r="O23" s="136"/>
      <c r="P23" s="137"/>
      <c r="Q23" s="62"/>
      <c r="R23" s="66"/>
      <c r="S23" s="63"/>
      <c r="T23" s="40"/>
      <c r="U23" s="41"/>
      <c r="V23" s="41"/>
      <c r="W23" s="62"/>
      <c r="X23" s="65"/>
      <c r="Y23" s="66"/>
      <c r="Z23" s="40"/>
      <c r="AA23" s="41"/>
      <c r="AB23" s="41"/>
      <c r="AC23" s="41"/>
      <c r="AD23" s="9">
        <f t="shared" si="1"/>
        <v>0</v>
      </c>
      <c r="AE23" s="9"/>
      <c r="AF23" s="9"/>
      <c r="AG23" s="9"/>
      <c r="AH23" s="9"/>
      <c r="AI23" s="9"/>
      <c r="AJ23" s="9"/>
      <c r="AK23" s="9"/>
      <c r="AL23" s="9"/>
      <c r="AM23" s="9"/>
    </row>
    <row r="24" spans="1:39" s="51" customFormat="1" ht="12.75" customHeight="1">
      <c r="A24" s="38">
        <f t="shared" si="0"/>
        <v>18</v>
      </c>
      <c r="B24" s="39" t="s">
        <v>91</v>
      </c>
      <c r="C24" s="39" t="s">
        <v>532</v>
      </c>
      <c r="D24" s="49" t="s">
        <v>888</v>
      </c>
      <c r="E24" s="50">
        <v>4</v>
      </c>
      <c r="F24" s="50"/>
      <c r="G24" s="38" t="s">
        <v>517</v>
      </c>
      <c r="H24" s="38"/>
      <c r="I24" s="38">
        <v>3</v>
      </c>
      <c r="J24" s="38"/>
      <c r="K24" s="38"/>
      <c r="L24" s="38"/>
      <c r="M24" s="58"/>
      <c r="N24" s="158" t="s">
        <v>517</v>
      </c>
      <c r="O24" s="136"/>
      <c r="P24" s="137"/>
      <c r="Q24" s="62"/>
      <c r="R24" s="66"/>
      <c r="S24" s="63"/>
      <c r="T24" s="40"/>
      <c r="U24" s="41"/>
      <c r="V24" s="41"/>
      <c r="W24" s="62" t="s">
        <v>840</v>
      </c>
      <c r="X24" s="65" t="s">
        <v>91</v>
      </c>
      <c r="Y24" s="66" t="s">
        <v>92</v>
      </c>
      <c r="Z24" s="40" t="s">
        <v>88</v>
      </c>
      <c r="AA24" s="41">
        <v>9</v>
      </c>
      <c r="AB24" s="41">
        <v>0</v>
      </c>
      <c r="AC24" s="41"/>
      <c r="AD24" s="9">
        <f t="shared" si="1"/>
        <v>1</v>
      </c>
      <c r="AE24" s="9"/>
      <c r="AF24" s="9"/>
      <c r="AG24" s="9"/>
      <c r="AH24" s="9"/>
      <c r="AI24" s="9"/>
      <c r="AJ24" s="9"/>
      <c r="AK24" s="9"/>
      <c r="AL24" s="9"/>
      <c r="AM24" s="9"/>
    </row>
    <row r="25" spans="1:39" s="51" customFormat="1" ht="12.75" customHeight="1">
      <c r="A25" s="38">
        <f t="shared" si="0"/>
        <v>19</v>
      </c>
      <c r="B25" s="39" t="s">
        <v>93</v>
      </c>
      <c r="C25" s="39" t="s">
        <v>533</v>
      </c>
      <c r="D25" s="49" t="s">
        <v>888</v>
      </c>
      <c r="E25" s="50">
        <v>4</v>
      </c>
      <c r="F25" s="50"/>
      <c r="G25" s="38" t="s">
        <v>517</v>
      </c>
      <c r="H25" s="38"/>
      <c r="I25" s="38">
        <v>3</v>
      </c>
      <c r="J25" s="38"/>
      <c r="K25" s="38"/>
      <c r="L25" s="38"/>
      <c r="M25" s="58"/>
      <c r="N25" s="158" t="s">
        <v>517</v>
      </c>
      <c r="O25" s="136"/>
      <c r="P25" s="137"/>
      <c r="Q25" s="62"/>
      <c r="R25" s="66"/>
      <c r="S25" s="63"/>
      <c r="T25" s="40"/>
      <c r="U25" s="41"/>
      <c r="V25" s="41"/>
      <c r="W25" s="62" t="s">
        <v>840</v>
      </c>
      <c r="X25" s="65" t="s">
        <v>856</v>
      </c>
      <c r="Y25" s="66" t="s">
        <v>859</v>
      </c>
      <c r="Z25" s="40" t="s">
        <v>88</v>
      </c>
      <c r="AA25" s="41">
        <v>9</v>
      </c>
      <c r="AB25" s="41">
        <v>0</v>
      </c>
      <c r="AC25" s="41"/>
      <c r="AD25" s="9">
        <f t="shared" si="1"/>
        <v>1</v>
      </c>
      <c r="AE25" s="9"/>
      <c r="AF25" s="9"/>
      <c r="AG25" s="9"/>
      <c r="AH25" s="9"/>
      <c r="AI25" s="9"/>
      <c r="AJ25" s="9"/>
      <c r="AK25" s="9"/>
      <c r="AL25" s="9"/>
      <c r="AM25" s="9"/>
    </row>
    <row r="26" spans="1:39" s="51" customFormat="1" ht="12.75" customHeight="1">
      <c r="A26" s="38">
        <f t="shared" si="0"/>
        <v>20</v>
      </c>
      <c r="B26" s="39" t="s">
        <v>534</v>
      </c>
      <c r="C26" s="39" t="s">
        <v>535</v>
      </c>
      <c r="D26" s="49"/>
      <c r="E26" s="50"/>
      <c r="F26" s="50"/>
      <c r="G26" s="38" t="s">
        <v>520</v>
      </c>
      <c r="H26" s="38"/>
      <c r="I26" s="38">
        <v>3</v>
      </c>
      <c r="J26" s="38"/>
      <c r="K26" s="38"/>
      <c r="L26" s="38"/>
      <c r="M26" s="58"/>
      <c r="N26" s="158" t="s">
        <v>517</v>
      </c>
      <c r="O26" s="136"/>
      <c r="P26" s="137"/>
      <c r="Q26" s="62"/>
      <c r="R26" s="66"/>
      <c r="S26" s="63"/>
      <c r="T26" s="40"/>
      <c r="U26" s="41"/>
      <c r="V26" s="41"/>
      <c r="W26" s="62"/>
      <c r="Y26" s="66"/>
      <c r="Z26" s="40"/>
      <c r="AA26" s="41"/>
      <c r="AB26" s="41"/>
      <c r="AC26" s="41"/>
      <c r="AD26" s="9">
        <f t="shared" si="1"/>
        <v>0</v>
      </c>
      <c r="AE26" s="9"/>
      <c r="AF26" s="9"/>
      <c r="AG26" s="9"/>
      <c r="AH26" s="9"/>
      <c r="AI26" s="9"/>
      <c r="AJ26" s="9"/>
      <c r="AK26" s="9"/>
      <c r="AL26" s="9"/>
      <c r="AM26" s="9"/>
    </row>
    <row r="27" spans="1:39" s="51" customFormat="1" ht="12.75" customHeight="1">
      <c r="A27" s="38">
        <f t="shared" si="0"/>
        <v>21</v>
      </c>
      <c r="B27" s="39" t="s">
        <v>95</v>
      </c>
      <c r="C27" s="39" t="s">
        <v>519</v>
      </c>
      <c r="D27" s="49" t="s">
        <v>887</v>
      </c>
      <c r="E27" s="50">
        <v>1</v>
      </c>
      <c r="F27" s="50"/>
      <c r="G27" s="38" t="s">
        <v>517</v>
      </c>
      <c r="H27" s="38"/>
      <c r="I27" s="38">
        <v>4</v>
      </c>
      <c r="J27" s="38"/>
      <c r="K27" s="38"/>
      <c r="L27" s="38"/>
      <c r="M27" s="58"/>
      <c r="N27" s="158" t="s">
        <v>517</v>
      </c>
      <c r="O27" s="136"/>
      <c r="P27" s="137"/>
      <c r="Q27" s="62"/>
      <c r="R27" s="66"/>
      <c r="S27" s="63"/>
      <c r="T27" s="40"/>
      <c r="U27" s="41"/>
      <c r="V27" s="41"/>
      <c r="W27" s="62" t="s">
        <v>840</v>
      </c>
      <c r="X27" s="65" t="s">
        <v>95</v>
      </c>
      <c r="Y27" s="66" t="s">
        <v>96</v>
      </c>
      <c r="Z27" s="40" t="s">
        <v>56</v>
      </c>
      <c r="AA27" s="41">
        <v>1</v>
      </c>
      <c r="AB27" s="41"/>
      <c r="AC27" s="41"/>
      <c r="AD27" s="9">
        <f t="shared" si="1"/>
        <v>1</v>
      </c>
      <c r="AE27" s="9"/>
      <c r="AF27" s="9"/>
      <c r="AG27" s="9"/>
      <c r="AH27" s="9"/>
      <c r="AI27" s="9"/>
      <c r="AJ27" s="9"/>
      <c r="AK27" s="9"/>
      <c r="AL27" s="9"/>
      <c r="AM27" s="9"/>
    </row>
    <row r="28" spans="1:39" s="51" customFormat="1" ht="12.75" customHeight="1">
      <c r="A28" s="38">
        <f t="shared" si="0"/>
        <v>22</v>
      </c>
      <c r="B28" s="39" t="s">
        <v>97</v>
      </c>
      <c r="C28" s="39" t="s">
        <v>536</v>
      </c>
      <c r="D28" s="49" t="s">
        <v>888</v>
      </c>
      <c r="E28" s="50">
        <v>2</v>
      </c>
      <c r="F28" s="50"/>
      <c r="G28" s="38" t="s">
        <v>517</v>
      </c>
      <c r="H28" s="38"/>
      <c r="I28" s="38">
        <v>4</v>
      </c>
      <c r="J28" s="38"/>
      <c r="K28" s="38"/>
      <c r="L28" s="38"/>
      <c r="M28" s="58"/>
      <c r="N28" s="158" t="s">
        <v>517</v>
      </c>
      <c r="O28" s="136"/>
      <c r="P28" s="137"/>
      <c r="Q28" s="62"/>
      <c r="R28" s="66"/>
      <c r="S28" s="63"/>
      <c r="T28" s="40"/>
      <c r="U28" s="41"/>
      <c r="V28" s="41"/>
      <c r="W28" s="62" t="s">
        <v>840</v>
      </c>
      <c r="X28" s="65" t="s">
        <v>97</v>
      </c>
      <c r="Y28" s="66" t="s">
        <v>98</v>
      </c>
      <c r="Z28" s="40" t="s">
        <v>88</v>
      </c>
      <c r="AA28" s="41">
        <v>3</v>
      </c>
      <c r="AB28" s="41">
        <v>0</v>
      </c>
      <c r="AC28" s="41"/>
      <c r="AD28" s="9">
        <f t="shared" si="1"/>
        <v>1</v>
      </c>
      <c r="AE28" s="9"/>
      <c r="AF28" s="9"/>
      <c r="AG28" s="9"/>
      <c r="AH28" s="9"/>
      <c r="AI28" s="9"/>
      <c r="AJ28" s="9"/>
      <c r="AK28" s="9"/>
      <c r="AL28" s="9"/>
      <c r="AM28" s="9"/>
    </row>
    <row r="29" spans="1:39" s="51" customFormat="1" ht="12.75" customHeight="1">
      <c r="A29" s="38">
        <f t="shared" si="0"/>
        <v>23</v>
      </c>
      <c r="B29" s="39" t="s">
        <v>537</v>
      </c>
      <c r="C29" s="39" t="s">
        <v>538</v>
      </c>
      <c r="D29" s="49"/>
      <c r="E29" s="50"/>
      <c r="F29" s="50"/>
      <c r="G29" s="38" t="s">
        <v>520</v>
      </c>
      <c r="H29" s="38"/>
      <c r="I29" s="38">
        <v>2</v>
      </c>
      <c r="J29" s="38"/>
      <c r="K29" s="38"/>
      <c r="L29" s="38"/>
      <c r="M29" s="58"/>
      <c r="N29" s="158" t="s">
        <v>517</v>
      </c>
      <c r="O29" s="136"/>
      <c r="P29" s="137"/>
      <c r="Q29" s="62"/>
      <c r="R29" s="66"/>
      <c r="S29" s="63"/>
      <c r="T29" s="40"/>
      <c r="U29" s="41"/>
      <c r="V29" s="41"/>
      <c r="W29" s="62"/>
      <c r="X29" s="65"/>
      <c r="Y29" s="66"/>
      <c r="Z29" s="40"/>
      <c r="AA29" s="41"/>
      <c r="AB29" s="41"/>
      <c r="AC29" s="41"/>
      <c r="AD29" s="9">
        <f t="shared" si="1"/>
        <v>0</v>
      </c>
      <c r="AE29" s="9"/>
      <c r="AF29" s="9"/>
      <c r="AG29" s="9"/>
      <c r="AH29" s="9"/>
      <c r="AI29" s="9"/>
      <c r="AJ29" s="9"/>
      <c r="AK29" s="9"/>
      <c r="AL29" s="9"/>
      <c r="AM29" s="9"/>
    </row>
    <row r="30" spans="1:39" s="51" customFormat="1" ht="12.75" customHeight="1">
      <c r="A30" s="38">
        <f t="shared" si="0"/>
        <v>24</v>
      </c>
      <c r="B30" s="39" t="s">
        <v>99</v>
      </c>
      <c r="C30" s="39" t="s">
        <v>539</v>
      </c>
      <c r="D30" s="49" t="s">
        <v>888</v>
      </c>
      <c r="E30" s="50">
        <v>4</v>
      </c>
      <c r="F30" s="50"/>
      <c r="G30" s="38" t="s">
        <v>517</v>
      </c>
      <c r="H30" s="38"/>
      <c r="I30" s="38">
        <v>3</v>
      </c>
      <c r="J30" s="38"/>
      <c r="K30" s="38"/>
      <c r="L30" s="38"/>
      <c r="M30" s="58"/>
      <c r="N30" s="158" t="s">
        <v>517</v>
      </c>
      <c r="O30" s="136"/>
      <c r="P30" s="137"/>
      <c r="Q30" s="62"/>
      <c r="R30" s="66"/>
      <c r="S30" s="63"/>
      <c r="T30" s="40"/>
      <c r="U30" s="41"/>
      <c r="V30" s="41"/>
      <c r="W30" s="62" t="s">
        <v>840</v>
      </c>
      <c r="X30" s="65" t="s">
        <v>857</v>
      </c>
      <c r="Y30" s="66" t="s">
        <v>860</v>
      </c>
      <c r="Z30" s="40" t="s">
        <v>88</v>
      </c>
      <c r="AA30" s="41">
        <v>9</v>
      </c>
      <c r="AB30" s="41">
        <v>0</v>
      </c>
      <c r="AC30" s="41"/>
      <c r="AD30" s="9">
        <f t="shared" si="1"/>
        <v>1</v>
      </c>
      <c r="AE30" s="9"/>
      <c r="AF30" s="9"/>
      <c r="AG30" s="9"/>
      <c r="AH30" s="9"/>
      <c r="AI30" s="9"/>
      <c r="AJ30" s="9"/>
      <c r="AK30" s="9"/>
      <c r="AL30" s="9"/>
      <c r="AM30" s="9"/>
    </row>
    <row r="31" spans="1:39" s="51" customFormat="1" ht="12.75" customHeight="1">
      <c r="A31" s="38">
        <f t="shared" si="0"/>
        <v>25</v>
      </c>
      <c r="B31" s="39" t="s">
        <v>540</v>
      </c>
      <c r="C31" s="39" t="s">
        <v>541</v>
      </c>
      <c r="D31" s="49"/>
      <c r="E31" s="50"/>
      <c r="F31" s="50"/>
      <c r="G31" s="38" t="s">
        <v>520</v>
      </c>
      <c r="H31" s="38"/>
      <c r="I31" s="38">
        <v>3</v>
      </c>
      <c r="J31" s="38"/>
      <c r="K31" s="38"/>
      <c r="L31" s="38"/>
      <c r="M31" s="58"/>
      <c r="N31" s="158" t="s">
        <v>517</v>
      </c>
      <c r="O31" s="136"/>
      <c r="P31" s="137"/>
      <c r="Q31" s="62"/>
      <c r="R31" s="66"/>
      <c r="S31" s="63"/>
      <c r="T31" s="40"/>
      <c r="U31" s="41"/>
      <c r="V31" s="41"/>
      <c r="W31" s="62"/>
      <c r="X31" s="65"/>
      <c r="Y31" s="66"/>
      <c r="Z31" s="40"/>
      <c r="AA31" s="41"/>
      <c r="AB31" s="41"/>
      <c r="AC31" s="41"/>
      <c r="AD31" s="9">
        <f t="shared" si="1"/>
        <v>0</v>
      </c>
      <c r="AE31" s="9"/>
      <c r="AF31" s="9"/>
      <c r="AG31" s="9"/>
      <c r="AH31" s="9"/>
      <c r="AI31" s="9"/>
      <c r="AJ31" s="9"/>
      <c r="AK31" s="9"/>
      <c r="AL31" s="9"/>
      <c r="AM31" s="9"/>
    </row>
    <row r="32" spans="1:39" s="51" customFormat="1" ht="12.75" customHeight="1">
      <c r="A32" s="38">
        <f t="shared" si="0"/>
        <v>26</v>
      </c>
      <c r="B32" s="39" t="s">
        <v>101</v>
      </c>
      <c r="C32" s="39" t="s">
        <v>542</v>
      </c>
      <c r="D32" s="49" t="s">
        <v>887</v>
      </c>
      <c r="E32" s="50">
        <v>1</v>
      </c>
      <c r="F32" s="50"/>
      <c r="G32" s="38" t="s">
        <v>517</v>
      </c>
      <c r="H32" s="38"/>
      <c r="I32" s="38">
        <v>4</v>
      </c>
      <c r="J32" s="38"/>
      <c r="K32" s="38"/>
      <c r="L32" s="38"/>
      <c r="M32" s="58"/>
      <c r="N32" s="158" t="s">
        <v>517</v>
      </c>
      <c r="O32" s="136"/>
      <c r="P32" s="137"/>
      <c r="Q32" s="62"/>
      <c r="R32" s="67"/>
      <c r="S32" s="63"/>
      <c r="T32" s="40"/>
      <c r="U32" s="41"/>
      <c r="V32" s="41"/>
      <c r="W32" s="62" t="s">
        <v>840</v>
      </c>
      <c r="X32" s="40" t="s">
        <v>101</v>
      </c>
      <c r="Y32" s="63" t="s">
        <v>102</v>
      </c>
      <c r="Z32" s="40" t="s">
        <v>56</v>
      </c>
      <c r="AA32" s="41">
        <v>1</v>
      </c>
      <c r="AB32" s="41"/>
      <c r="AC32" s="41"/>
      <c r="AD32" s="9">
        <f t="shared" si="1"/>
        <v>1</v>
      </c>
      <c r="AE32" s="9"/>
      <c r="AF32" s="9"/>
      <c r="AG32" s="9"/>
      <c r="AH32" s="9"/>
      <c r="AI32" s="9"/>
      <c r="AJ32" s="9"/>
      <c r="AK32" s="9"/>
      <c r="AL32" s="9"/>
      <c r="AM32" s="9"/>
    </row>
    <row r="33" spans="1:39" s="51" customFormat="1" ht="12.75" customHeight="1">
      <c r="A33" s="38">
        <f t="shared" si="0"/>
        <v>27</v>
      </c>
      <c r="B33" s="39" t="s">
        <v>103</v>
      </c>
      <c r="C33" s="39" t="s">
        <v>543</v>
      </c>
      <c r="D33" s="49" t="s">
        <v>888</v>
      </c>
      <c r="E33" s="50">
        <v>3</v>
      </c>
      <c r="F33" s="50"/>
      <c r="G33" s="38" t="s">
        <v>517</v>
      </c>
      <c r="H33" s="38"/>
      <c r="I33" s="38">
        <v>4</v>
      </c>
      <c r="J33" s="38"/>
      <c r="K33" s="38"/>
      <c r="L33" s="38"/>
      <c r="M33" s="58"/>
      <c r="N33" s="158" t="s">
        <v>517</v>
      </c>
      <c r="O33" s="136"/>
      <c r="P33" s="137"/>
      <c r="Q33" s="62"/>
      <c r="R33" s="63"/>
      <c r="S33" s="63"/>
      <c r="T33" s="40"/>
      <c r="U33" s="41"/>
      <c r="V33" s="41"/>
      <c r="W33" s="62" t="s">
        <v>840</v>
      </c>
      <c r="X33" s="40" t="s">
        <v>103</v>
      </c>
      <c r="Y33" s="63" t="s">
        <v>104</v>
      </c>
      <c r="Z33" s="40" t="s">
        <v>88</v>
      </c>
      <c r="AA33" s="41">
        <v>7</v>
      </c>
      <c r="AB33" s="41">
        <v>0</v>
      </c>
      <c r="AC33" s="41"/>
      <c r="AD33" s="9">
        <f t="shared" si="1"/>
        <v>1</v>
      </c>
      <c r="AE33" s="9"/>
      <c r="AF33" s="9"/>
      <c r="AG33" s="9"/>
      <c r="AH33" s="9"/>
      <c r="AI33" s="9"/>
      <c r="AJ33" s="9"/>
      <c r="AK33" s="9"/>
      <c r="AL33" s="9"/>
      <c r="AM33" s="9"/>
    </row>
    <row r="34" spans="1:39" s="51" customFormat="1" ht="12.75" customHeight="1">
      <c r="A34" s="38">
        <f t="shared" si="0"/>
        <v>28</v>
      </c>
      <c r="B34" s="39" t="s">
        <v>105</v>
      </c>
      <c r="C34" s="39" t="s">
        <v>544</v>
      </c>
      <c r="D34" s="49" t="s">
        <v>888</v>
      </c>
      <c r="E34" s="50">
        <v>3</v>
      </c>
      <c r="F34" s="50"/>
      <c r="G34" s="38" t="s">
        <v>517</v>
      </c>
      <c r="H34" s="38"/>
      <c r="I34" s="38">
        <v>4</v>
      </c>
      <c r="J34" s="38"/>
      <c r="K34" s="38"/>
      <c r="L34" s="38"/>
      <c r="M34" s="58"/>
      <c r="N34" s="158" t="s">
        <v>517</v>
      </c>
      <c r="O34" s="136"/>
      <c r="P34" s="137"/>
      <c r="Q34" s="62"/>
      <c r="R34" s="63"/>
      <c r="S34" s="63"/>
      <c r="T34" s="40"/>
      <c r="U34" s="41"/>
      <c r="V34" s="41"/>
      <c r="W34" s="62" t="s">
        <v>840</v>
      </c>
      <c r="X34" s="64" t="s">
        <v>105</v>
      </c>
      <c r="Y34" s="63" t="s">
        <v>106</v>
      </c>
      <c r="Z34" s="63" t="s">
        <v>88</v>
      </c>
      <c r="AA34" s="41">
        <v>7</v>
      </c>
      <c r="AB34" s="41">
        <v>0</v>
      </c>
      <c r="AC34" s="41"/>
      <c r="AD34" s="9">
        <f t="shared" si="1"/>
        <v>1</v>
      </c>
      <c r="AE34" s="9"/>
      <c r="AF34" s="9"/>
      <c r="AG34" s="9"/>
      <c r="AH34" s="9"/>
      <c r="AI34" s="9"/>
      <c r="AJ34" s="9"/>
      <c r="AK34" s="9"/>
      <c r="AL34" s="9"/>
      <c r="AM34" s="9"/>
    </row>
    <row r="35" spans="1:39" s="51" customFormat="1" ht="12.75" customHeight="1">
      <c r="A35" s="38">
        <f t="shared" si="0"/>
        <v>29</v>
      </c>
      <c r="B35" s="39" t="s">
        <v>107</v>
      </c>
      <c r="C35" s="39" t="s">
        <v>108</v>
      </c>
      <c r="D35" s="49" t="s">
        <v>888</v>
      </c>
      <c r="E35" s="50">
        <v>3</v>
      </c>
      <c r="F35" s="50"/>
      <c r="G35" s="38" t="s">
        <v>517</v>
      </c>
      <c r="H35" s="38"/>
      <c r="I35" s="38">
        <v>2</v>
      </c>
      <c r="J35" s="38"/>
      <c r="K35" s="38"/>
      <c r="L35" s="38"/>
      <c r="M35" s="58"/>
      <c r="N35" s="158" t="s">
        <v>517</v>
      </c>
      <c r="O35" s="136"/>
      <c r="P35" s="137"/>
      <c r="Q35" s="62"/>
      <c r="R35" s="63"/>
      <c r="S35" s="63"/>
      <c r="T35" s="40"/>
      <c r="U35" s="41"/>
      <c r="V35" s="41"/>
      <c r="W35" s="62" t="s">
        <v>840</v>
      </c>
      <c r="X35" s="40" t="s">
        <v>107</v>
      </c>
      <c r="Y35" s="63" t="s">
        <v>108</v>
      </c>
      <c r="Z35" s="40" t="s">
        <v>88</v>
      </c>
      <c r="AA35" s="41">
        <v>9</v>
      </c>
      <c r="AB35" s="41">
        <v>0</v>
      </c>
      <c r="AC35" s="41"/>
      <c r="AD35" s="9">
        <f t="shared" si="1"/>
        <v>1</v>
      </c>
      <c r="AE35" s="9"/>
      <c r="AF35" s="9"/>
      <c r="AG35" s="9"/>
      <c r="AH35" s="9"/>
      <c r="AI35" s="9"/>
      <c r="AJ35" s="9"/>
      <c r="AK35" s="9"/>
      <c r="AL35" s="9"/>
      <c r="AM35" s="9"/>
    </row>
    <row r="36" spans="1:39" s="51" customFormat="1" ht="12.75" customHeight="1">
      <c r="A36" s="38">
        <f t="shared" si="0"/>
        <v>30</v>
      </c>
      <c r="B36" s="39" t="s">
        <v>135</v>
      </c>
      <c r="C36" s="39" t="s">
        <v>545</v>
      </c>
      <c r="D36" s="49"/>
      <c r="E36" s="50"/>
      <c r="F36" s="50"/>
      <c r="G36" s="38" t="s">
        <v>520</v>
      </c>
      <c r="H36" s="38"/>
      <c r="I36" s="38">
        <v>2</v>
      </c>
      <c r="J36" s="38"/>
      <c r="K36" s="38"/>
      <c r="L36" s="38"/>
      <c r="M36" s="58"/>
      <c r="N36" s="158" t="s">
        <v>517</v>
      </c>
      <c r="O36" s="136"/>
      <c r="P36" s="137"/>
      <c r="Q36" s="62"/>
      <c r="R36" s="39"/>
      <c r="S36" s="39"/>
      <c r="T36" s="49"/>
      <c r="U36" s="50"/>
      <c r="V36" s="50"/>
      <c r="W36" s="62"/>
      <c r="X36" s="65"/>
      <c r="Y36" s="66"/>
      <c r="Z36" s="40"/>
      <c r="AA36" s="41"/>
      <c r="AB36" s="41"/>
      <c r="AC36" s="41"/>
      <c r="AD36" s="9">
        <f t="shared" si="1"/>
        <v>0</v>
      </c>
      <c r="AE36" s="9"/>
      <c r="AF36" s="9"/>
      <c r="AG36" s="9"/>
      <c r="AH36" s="9"/>
      <c r="AI36" s="9"/>
      <c r="AJ36" s="9"/>
      <c r="AK36" s="9"/>
      <c r="AL36" s="9"/>
      <c r="AM36" s="9"/>
    </row>
    <row r="37" spans="1:39" s="51" customFormat="1" ht="12.75" customHeight="1">
      <c r="A37" s="38">
        <f t="shared" si="0"/>
        <v>31</v>
      </c>
      <c r="B37" s="39" t="s">
        <v>109</v>
      </c>
      <c r="C37" s="39" t="s">
        <v>519</v>
      </c>
      <c r="D37" s="49" t="s">
        <v>887</v>
      </c>
      <c r="E37" s="50">
        <v>1</v>
      </c>
      <c r="F37" s="50"/>
      <c r="G37" s="38" t="s">
        <v>517</v>
      </c>
      <c r="H37" s="38"/>
      <c r="I37" s="38">
        <v>3</v>
      </c>
      <c r="J37" s="38"/>
      <c r="K37" s="38"/>
      <c r="L37" s="38"/>
      <c r="M37" s="58"/>
      <c r="N37" s="158" t="s">
        <v>517</v>
      </c>
      <c r="O37" s="136"/>
      <c r="P37" s="137"/>
      <c r="Q37" s="62"/>
      <c r="R37" s="67"/>
      <c r="S37" s="63"/>
      <c r="T37" s="40"/>
      <c r="U37" s="41"/>
      <c r="V37" s="41"/>
      <c r="W37" s="62" t="s">
        <v>840</v>
      </c>
      <c r="X37" s="40" t="s">
        <v>109</v>
      </c>
      <c r="Y37" s="63" t="s">
        <v>110</v>
      </c>
      <c r="Z37" s="40" t="s">
        <v>56</v>
      </c>
      <c r="AA37" s="41">
        <v>1</v>
      </c>
      <c r="AB37" s="41"/>
      <c r="AC37" s="41"/>
      <c r="AD37" s="9">
        <f t="shared" si="1"/>
        <v>1</v>
      </c>
      <c r="AE37" s="9"/>
      <c r="AF37" s="9"/>
      <c r="AG37" s="9"/>
      <c r="AH37" s="9"/>
      <c r="AI37" s="9"/>
      <c r="AJ37" s="9"/>
      <c r="AK37" s="9"/>
      <c r="AL37" s="9"/>
      <c r="AM37" s="9"/>
    </row>
    <row r="38" spans="1:39" s="51" customFormat="1" ht="12.75" customHeight="1">
      <c r="A38" s="38">
        <f t="shared" si="0"/>
        <v>32</v>
      </c>
      <c r="B38" s="39" t="s">
        <v>546</v>
      </c>
      <c r="C38" s="39" t="s">
        <v>547</v>
      </c>
      <c r="D38" s="49"/>
      <c r="E38" s="50"/>
      <c r="F38" s="50"/>
      <c r="G38" s="38" t="s">
        <v>520</v>
      </c>
      <c r="H38" s="38"/>
      <c r="I38" s="38">
        <v>3</v>
      </c>
      <c r="J38" s="38"/>
      <c r="K38" s="38"/>
      <c r="L38" s="38"/>
      <c r="M38" s="58"/>
      <c r="N38" s="158" t="s">
        <v>517</v>
      </c>
      <c r="O38" s="136"/>
      <c r="P38" s="137"/>
      <c r="Q38" s="62"/>
      <c r="R38" s="66"/>
      <c r="S38" s="63"/>
      <c r="T38" s="40"/>
      <c r="U38" s="41"/>
      <c r="V38" s="41"/>
      <c r="W38" s="62"/>
      <c r="X38" s="65"/>
      <c r="Y38" s="66"/>
      <c r="Z38" s="40"/>
      <c r="AA38" s="41"/>
      <c r="AB38" s="41"/>
      <c r="AC38" s="41"/>
      <c r="AD38" s="9">
        <f t="shared" si="1"/>
        <v>0</v>
      </c>
      <c r="AE38" s="9"/>
      <c r="AF38" s="9"/>
      <c r="AG38" s="9"/>
      <c r="AH38" s="9"/>
      <c r="AI38" s="9"/>
      <c r="AJ38" s="9"/>
      <c r="AK38" s="9"/>
      <c r="AL38" s="9"/>
      <c r="AM38" s="9"/>
    </row>
    <row r="39" spans="1:39" s="51" customFormat="1" ht="12.75" customHeight="1">
      <c r="A39" s="38">
        <f t="shared" si="0"/>
        <v>33</v>
      </c>
      <c r="B39" s="39" t="s">
        <v>111</v>
      </c>
      <c r="C39" s="39" t="s">
        <v>548</v>
      </c>
      <c r="D39" s="49" t="s">
        <v>888</v>
      </c>
      <c r="E39" s="50">
        <v>4</v>
      </c>
      <c r="F39" s="50"/>
      <c r="G39" s="38" t="s">
        <v>517</v>
      </c>
      <c r="H39" s="38"/>
      <c r="I39" s="38">
        <v>4</v>
      </c>
      <c r="J39" s="38"/>
      <c r="K39" s="38"/>
      <c r="L39" s="38"/>
      <c r="M39" s="58"/>
      <c r="N39" s="158" t="s">
        <v>517</v>
      </c>
      <c r="O39" s="136"/>
      <c r="P39" s="137"/>
      <c r="Q39" s="62"/>
      <c r="R39" s="67"/>
      <c r="S39" s="63"/>
      <c r="T39" s="40"/>
      <c r="U39" s="41"/>
      <c r="V39" s="41"/>
      <c r="W39" s="62" t="s">
        <v>840</v>
      </c>
      <c r="X39" s="40" t="s">
        <v>111</v>
      </c>
      <c r="Y39" s="63" t="s">
        <v>112</v>
      </c>
      <c r="Z39" s="40" t="s">
        <v>88</v>
      </c>
      <c r="AA39" s="41">
        <v>7</v>
      </c>
      <c r="AB39" s="41">
        <v>0</v>
      </c>
      <c r="AC39" s="41"/>
      <c r="AD39" s="9">
        <f t="shared" si="1"/>
        <v>1</v>
      </c>
      <c r="AE39" s="9"/>
      <c r="AF39" s="9"/>
      <c r="AG39" s="9"/>
      <c r="AH39" s="9"/>
      <c r="AI39" s="9"/>
      <c r="AJ39" s="9"/>
      <c r="AK39" s="9"/>
      <c r="AL39" s="9"/>
      <c r="AM39" s="9"/>
    </row>
    <row r="40" spans="1:39" s="51" customFormat="1" ht="12.75" customHeight="1">
      <c r="A40" s="38">
        <f t="shared" si="0"/>
        <v>34</v>
      </c>
      <c r="B40" s="39" t="s">
        <v>113</v>
      </c>
      <c r="C40" s="39" t="s">
        <v>549</v>
      </c>
      <c r="D40" s="49" t="s">
        <v>888</v>
      </c>
      <c r="E40" s="50">
        <v>4</v>
      </c>
      <c r="F40" s="50"/>
      <c r="G40" s="38" t="s">
        <v>517</v>
      </c>
      <c r="H40" s="38"/>
      <c r="I40" s="38">
        <v>4</v>
      </c>
      <c r="J40" s="38"/>
      <c r="K40" s="38"/>
      <c r="L40" s="38"/>
      <c r="M40" s="58"/>
      <c r="N40" s="158" t="s">
        <v>517</v>
      </c>
      <c r="O40" s="136"/>
      <c r="P40" s="137"/>
      <c r="Q40" s="62"/>
      <c r="R40" s="63"/>
      <c r="S40" s="63"/>
      <c r="T40" s="40"/>
      <c r="U40" s="41"/>
      <c r="V40" s="41"/>
      <c r="W40" s="62" t="s">
        <v>840</v>
      </c>
      <c r="X40" s="40" t="s">
        <v>113</v>
      </c>
      <c r="Y40" s="63" t="s">
        <v>114</v>
      </c>
      <c r="Z40" s="40" t="s">
        <v>88</v>
      </c>
      <c r="AA40" s="41">
        <v>9</v>
      </c>
      <c r="AB40" s="41">
        <v>0</v>
      </c>
      <c r="AC40" s="41"/>
      <c r="AD40" s="9">
        <f t="shared" si="1"/>
        <v>1</v>
      </c>
      <c r="AE40" s="9"/>
      <c r="AF40" s="9"/>
      <c r="AG40" s="9"/>
      <c r="AH40" s="9"/>
      <c r="AI40" s="9"/>
      <c r="AJ40" s="9"/>
      <c r="AK40" s="9"/>
      <c r="AL40" s="9"/>
      <c r="AM40" s="9"/>
    </row>
    <row r="41" spans="1:39" s="51" customFormat="1" ht="12.75" customHeight="1">
      <c r="A41" s="38">
        <f t="shared" si="0"/>
        <v>35</v>
      </c>
      <c r="B41" s="39" t="s">
        <v>550</v>
      </c>
      <c r="C41" s="39" t="s">
        <v>551</v>
      </c>
      <c r="D41" s="49"/>
      <c r="E41" s="50"/>
      <c r="F41" s="50"/>
      <c r="G41" s="38" t="s">
        <v>520</v>
      </c>
      <c r="H41" s="38"/>
      <c r="I41" s="38">
        <v>3</v>
      </c>
      <c r="J41" s="38"/>
      <c r="K41" s="38"/>
      <c r="L41" s="38"/>
      <c r="M41" s="58"/>
      <c r="N41" s="158" t="s">
        <v>517</v>
      </c>
      <c r="O41" s="136"/>
      <c r="P41" s="137"/>
      <c r="Q41" s="62"/>
      <c r="R41" s="63"/>
      <c r="S41" s="63"/>
      <c r="T41" s="40"/>
      <c r="U41" s="41"/>
      <c r="V41" s="41"/>
      <c r="W41" s="62"/>
      <c r="X41" s="64"/>
      <c r="Y41" s="63"/>
      <c r="Z41" s="63"/>
      <c r="AA41" s="41"/>
      <c r="AB41" s="41"/>
      <c r="AC41" s="41"/>
      <c r="AD41" s="9">
        <f t="shared" si="1"/>
        <v>0</v>
      </c>
      <c r="AE41" s="9"/>
      <c r="AF41" s="9"/>
      <c r="AG41" s="9"/>
      <c r="AH41" s="9"/>
      <c r="AI41" s="9"/>
      <c r="AJ41" s="9"/>
      <c r="AK41" s="9"/>
      <c r="AL41" s="9"/>
      <c r="AM41" s="9"/>
    </row>
    <row r="42" spans="1:39" s="51" customFormat="1" ht="12.75" customHeight="1">
      <c r="A42" s="38">
        <f t="shared" si="0"/>
        <v>36</v>
      </c>
      <c r="B42" s="39" t="s">
        <v>115</v>
      </c>
      <c r="C42" s="39" t="s">
        <v>552</v>
      </c>
      <c r="D42" s="49" t="s">
        <v>888</v>
      </c>
      <c r="E42" s="50">
        <v>4</v>
      </c>
      <c r="F42" s="50"/>
      <c r="G42" s="38" t="s">
        <v>517</v>
      </c>
      <c r="H42" s="38"/>
      <c r="I42" s="38">
        <v>4</v>
      </c>
      <c r="J42" s="38"/>
      <c r="K42" s="38"/>
      <c r="L42" s="38"/>
      <c r="M42" s="58"/>
      <c r="N42" s="158" t="s">
        <v>517</v>
      </c>
      <c r="O42" s="136"/>
      <c r="P42" s="137"/>
      <c r="Q42" s="62"/>
      <c r="R42" s="63"/>
      <c r="S42" s="63"/>
      <c r="T42" s="40"/>
      <c r="U42" s="41"/>
      <c r="V42" s="41"/>
      <c r="W42" s="62" t="s">
        <v>840</v>
      </c>
      <c r="X42" s="40" t="s">
        <v>115</v>
      </c>
      <c r="Y42" s="63" t="s">
        <v>116</v>
      </c>
      <c r="Z42" s="40" t="s">
        <v>88</v>
      </c>
      <c r="AA42" s="41">
        <v>7</v>
      </c>
      <c r="AB42" s="41">
        <v>0</v>
      </c>
      <c r="AC42" s="41"/>
      <c r="AD42" s="9">
        <f t="shared" si="1"/>
        <v>1</v>
      </c>
      <c r="AE42" s="9"/>
      <c r="AF42" s="9"/>
      <c r="AG42" s="9"/>
      <c r="AH42" s="9"/>
      <c r="AI42" s="9"/>
      <c r="AJ42" s="9"/>
      <c r="AK42" s="9"/>
      <c r="AL42" s="9"/>
      <c r="AM42" s="9"/>
    </row>
    <row r="43" spans="1:39" s="51" customFormat="1" ht="12.75" customHeight="1">
      <c r="A43" s="38">
        <f t="shared" si="0"/>
        <v>37</v>
      </c>
      <c r="B43" s="39" t="s">
        <v>117</v>
      </c>
      <c r="C43" s="39" t="s">
        <v>553</v>
      </c>
      <c r="D43" s="49" t="s">
        <v>888</v>
      </c>
      <c r="E43" s="50">
        <v>4</v>
      </c>
      <c r="F43" s="50"/>
      <c r="G43" s="38" t="s">
        <v>517</v>
      </c>
      <c r="H43" s="38"/>
      <c r="I43" s="38">
        <v>4</v>
      </c>
      <c r="J43" s="38"/>
      <c r="K43" s="38"/>
      <c r="L43" s="38"/>
      <c r="M43" s="58"/>
      <c r="N43" s="158" t="s">
        <v>517</v>
      </c>
      <c r="O43" s="136"/>
      <c r="P43" s="137"/>
      <c r="Q43" s="62"/>
      <c r="R43" s="63"/>
      <c r="S43" s="63"/>
      <c r="T43" s="40"/>
      <c r="U43" s="41"/>
      <c r="V43" s="41"/>
      <c r="W43" s="62" t="s">
        <v>840</v>
      </c>
      <c r="X43" s="40" t="s">
        <v>117</v>
      </c>
      <c r="Y43" s="63" t="s">
        <v>839</v>
      </c>
      <c r="Z43" s="40" t="s">
        <v>88</v>
      </c>
      <c r="AA43" s="41">
        <v>7</v>
      </c>
      <c r="AB43" s="41">
        <v>0</v>
      </c>
      <c r="AC43" s="41"/>
      <c r="AD43" s="9">
        <f t="shared" si="1"/>
        <v>1</v>
      </c>
      <c r="AE43" s="9"/>
      <c r="AF43" s="9"/>
      <c r="AG43" s="9"/>
      <c r="AH43" s="9"/>
      <c r="AI43" s="9"/>
      <c r="AJ43" s="9"/>
      <c r="AK43" s="9"/>
      <c r="AL43" s="9"/>
      <c r="AM43" s="9"/>
    </row>
    <row r="44" spans="1:39" s="51" customFormat="1" ht="12.75" customHeight="1">
      <c r="A44" s="38">
        <f t="shared" si="0"/>
        <v>38</v>
      </c>
      <c r="B44" s="39" t="s">
        <v>554</v>
      </c>
      <c r="C44" s="39" t="s">
        <v>555</v>
      </c>
      <c r="D44" s="49"/>
      <c r="E44" s="50"/>
      <c r="F44" s="50"/>
      <c r="G44" s="38" t="s">
        <v>520</v>
      </c>
      <c r="H44" s="38"/>
      <c r="I44" s="38">
        <v>2</v>
      </c>
      <c r="J44" s="38"/>
      <c r="K44" s="38"/>
      <c r="L44" s="38"/>
      <c r="M44" s="58"/>
      <c r="N44" s="158" t="s">
        <v>517</v>
      </c>
      <c r="O44" s="136"/>
      <c r="P44" s="137"/>
      <c r="Q44" s="62"/>
      <c r="R44" s="39"/>
      <c r="S44" s="39"/>
      <c r="T44" s="49"/>
      <c r="U44" s="50"/>
      <c r="V44" s="50"/>
      <c r="W44" s="62"/>
      <c r="X44" s="65"/>
      <c r="Y44" s="66"/>
      <c r="Z44" s="40"/>
      <c r="AA44" s="41"/>
      <c r="AB44" s="41"/>
      <c r="AC44" s="41"/>
      <c r="AD44" s="9">
        <f t="shared" si="1"/>
        <v>0</v>
      </c>
      <c r="AE44" s="9"/>
      <c r="AF44" s="9"/>
      <c r="AG44" s="9"/>
      <c r="AH44" s="9"/>
      <c r="AI44" s="9"/>
      <c r="AJ44" s="9"/>
      <c r="AK44" s="9"/>
      <c r="AL44" s="9"/>
      <c r="AM44" s="9"/>
    </row>
    <row r="45" spans="1:39" s="51" customFormat="1" ht="12.75" customHeight="1">
      <c r="A45" s="38">
        <f t="shared" si="0"/>
        <v>39</v>
      </c>
      <c r="B45" s="39" t="s">
        <v>119</v>
      </c>
      <c r="C45" s="39" t="s">
        <v>556</v>
      </c>
      <c r="D45" s="49" t="s">
        <v>887</v>
      </c>
      <c r="E45" s="50">
        <v>1</v>
      </c>
      <c r="F45" s="50"/>
      <c r="G45" s="38" t="s">
        <v>517</v>
      </c>
      <c r="H45" s="38"/>
      <c r="I45" s="38">
        <v>3</v>
      </c>
      <c r="J45" s="38"/>
      <c r="K45" s="38"/>
      <c r="L45" s="38"/>
      <c r="M45" s="58"/>
      <c r="N45" s="158" t="s">
        <v>517</v>
      </c>
      <c r="O45" s="136"/>
      <c r="P45" s="137"/>
      <c r="Q45" s="62"/>
      <c r="R45" s="63"/>
      <c r="S45" s="63"/>
      <c r="T45" s="40"/>
      <c r="U45" s="41"/>
      <c r="V45" s="41"/>
      <c r="W45" s="62" t="s">
        <v>840</v>
      </c>
      <c r="X45" s="40" t="s">
        <v>119</v>
      </c>
      <c r="Y45" s="63" t="s">
        <v>120</v>
      </c>
      <c r="Z45" s="40" t="s">
        <v>56</v>
      </c>
      <c r="AA45" s="69">
        <v>1</v>
      </c>
      <c r="AB45" s="41"/>
      <c r="AC45" s="41"/>
      <c r="AD45" s="9">
        <f t="shared" si="1"/>
        <v>1</v>
      </c>
      <c r="AE45" s="9"/>
      <c r="AF45" s="9"/>
      <c r="AG45" s="9"/>
      <c r="AH45" s="9"/>
      <c r="AI45" s="9"/>
      <c r="AJ45" s="9"/>
      <c r="AK45" s="9"/>
      <c r="AL45" s="9"/>
      <c r="AM45" s="9"/>
    </row>
    <row r="46" spans="1:39" s="51" customFormat="1" ht="12.75" customHeight="1">
      <c r="A46" s="38">
        <f t="shared" si="0"/>
        <v>40</v>
      </c>
      <c r="B46" s="39" t="s">
        <v>121</v>
      </c>
      <c r="C46" s="39" t="s">
        <v>557</v>
      </c>
      <c r="D46" s="49" t="s">
        <v>887</v>
      </c>
      <c r="E46" s="50">
        <v>1</v>
      </c>
      <c r="F46" s="50"/>
      <c r="G46" s="38" t="s">
        <v>517</v>
      </c>
      <c r="H46" s="38"/>
      <c r="I46" s="38">
        <v>3</v>
      </c>
      <c r="J46" s="38"/>
      <c r="K46" s="38"/>
      <c r="L46" s="38"/>
      <c r="M46" s="58"/>
      <c r="N46" s="158" t="s">
        <v>517</v>
      </c>
      <c r="O46" s="136"/>
      <c r="P46" s="137"/>
      <c r="Q46" s="62"/>
      <c r="R46" s="67"/>
      <c r="S46" s="63"/>
      <c r="T46" s="40"/>
      <c r="U46" s="41"/>
      <c r="V46" s="41"/>
      <c r="W46" s="62" t="s">
        <v>840</v>
      </c>
      <c r="X46" s="40" t="s">
        <v>121</v>
      </c>
      <c r="Y46" s="63" t="s">
        <v>122</v>
      </c>
      <c r="Z46" s="40" t="s">
        <v>56</v>
      </c>
      <c r="AA46" s="69">
        <v>1</v>
      </c>
      <c r="AB46" s="41"/>
      <c r="AC46" s="41"/>
      <c r="AD46" s="9">
        <f t="shared" si="1"/>
        <v>1</v>
      </c>
      <c r="AE46" s="9"/>
      <c r="AF46" s="9"/>
      <c r="AG46" s="9"/>
      <c r="AH46" s="9"/>
      <c r="AI46" s="9"/>
      <c r="AJ46" s="9"/>
      <c r="AK46" s="9"/>
      <c r="AL46" s="9"/>
      <c r="AM46" s="9"/>
    </row>
    <row r="47" spans="1:39" s="51" customFormat="1" ht="12.75" customHeight="1">
      <c r="A47" s="38">
        <f t="shared" si="0"/>
        <v>41</v>
      </c>
      <c r="B47" s="39" t="s">
        <v>123</v>
      </c>
      <c r="C47" s="39" t="s">
        <v>558</v>
      </c>
      <c r="D47" s="49" t="s">
        <v>887</v>
      </c>
      <c r="E47" s="50">
        <v>1</v>
      </c>
      <c r="F47" s="50"/>
      <c r="G47" s="38" t="s">
        <v>517</v>
      </c>
      <c r="H47" s="38"/>
      <c r="I47" s="38">
        <v>3</v>
      </c>
      <c r="J47" s="38"/>
      <c r="K47" s="38"/>
      <c r="L47" s="38"/>
      <c r="M47" s="58"/>
      <c r="N47" s="158" t="s">
        <v>517</v>
      </c>
      <c r="O47" s="136"/>
      <c r="P47" s="137"/>
      <c r="Q47" s="62"/>
      <c r="R47" s="66"/>
      <c r="S47" s="63"/>
      <c r="T47" s="40"/>
      <c r="U47" s="41"/>
      <c r="V47" s="41"/>
      <c r="W47" s="62" t="s">
        <v>840</v>
      </c>
      <c r="X47" s="65" t="s">
        <v>123</v>
      </c>
      <c r="Y47" s="66" t="s">
        <v>124</v>
      </c>
      <c r="Z47" s="40" t="s">
        <v>56</v>
      </c>
      <c r="AA47" s="69">
        <v>1</v>
      </c>
      <c r="AB47" s="41"/>
      <c r="AC47" s="41"/>
      <c r="AD47" s="9">
        <f t="shared" si="1"/>
        <v>1</v>
      </c>
      <c r="AE47" s="9"/>
      <c r="AF47" s="9"/>
      <c r="AG47" s="9"/>
      <c r="AH47" s="9"/>
      <c r="AI47" s="9"/>
      <c r="AJ47" s="9"/>
      <c r="AK47" s="9"/>
      <c r="AL47" s="9"/>
      <c r="AM47" s="9"/>
    </row>
    <row r="48" spans="1:39" s="51" customFormat="1" ht="12.75" customHeight="1">
      <c r="A48" s="38">
        <f t="shared" si="0"/>
        <v>42</v>
      </c>
      <c r="B48" s="39" t="s">
        <v>125</v>
      </c>
      <c r="C48" s="39" t="s">
        <v>559</v>
      </c>
      <c r="D48" s="49" t="s">
        <v>886</v>
      </c>
      <c r="E48" s="50">
        <v>1</v>
      </c>
      <c r="F48" s="50"/>
      <c r="G48" s="38" t="s">
        <v>517</v>
      </c>
      <c r="H48" s="38"/>
      <c r="I48" s="38">
        <v>3</v>
      </c>
      <c r="J48" s="38"/>
      <c r="K48" s="38"/>
      <c r="L48" s="38"/>
      <c r="M48" s="58"/>
      <c r="N48" s="158" t="s">
        <v>517</v>
      </c>
      <c r="O48" s="136"/>
      <c r="P48" s="137"/>
      <c r="Q48" s="62"/>
      <c r="R48" s="67"/>
      <c r="S48" s="63"/>
      <c r="T48" s="40"/>
      <c r="U48" s="41"/>
      <c r="V48" s="41"/>
      <c r="W48" s="62" t="s">
        <v>840</v>
      </c>
      <c r="X48" s="40" t="s">
        <v>125</v>
      </c>
      <c r="Y48" s="63" t="s">
        <v>126</v>
      </c>
      <c r="Z48" s="40" t="s">
        <v>56</v>
      </c>
      <c r="AA48" s="69">
        <v>1</v>
      </c>
      <c r="AB48" s="41"/>
      <c r="AC48" s="41"/>
      <c r="AD48" s="9">
        <f t="shared" si="1"/>
        <v>1</v>
      </c>
      <c r="AE48" s="9"/>
      <c r="AF48" s="9"/>
      <c r="AG48" s="9"/>
      <c r="AH48" s="9"/>
      <c r="AI48" s="9"/>
      <c r="AJ48" s="9"/>
      <c r="AK48" s="9"/>
      <c r="AL48" s="9"/>
      <c r="AM48" s="9"/>
    </row>
    <row r="49" spans="1:39" s="51" customFormat="1" ht="12.75" customHeight="1">
      <c r="A49" s="38">
        <f t="shared" si="0"/>
        <v>43</v>
      </c>
      <c r="B49" s="39" t="s">
        <v>560</v>
      </c>
      <c r="C49" s="39" t="s">
        <v>561</v>
      </c>
      <c r="D49" s="49"/>
      <c r="E49" s="50"/>
      <c r="F49" s="50"/>
      <c r="G49" s="38" t="s">
        <v>520</v>
      </c>
      <c r="H49" s="38"/>
      <c r="I49" s="38">
        <v>2</v>
      </c>
      <c r="J49" s="38"/>
      <c r="K49" s="38"/>
      <c r="L49" s="38"/>
      <c r="M49" s="58"/>
      <c r="N49" s="158" t="s">
        <v>517</v>
      </c>
      <c r="O49" s="136"/>
      <c r="P49" s="137"/>
      <c r="Q49" s="62"/>
      <c r="R49" s="63"/>
      <c r="S49" s="63"/>
      <c r="T49" s="40"/>
      <c r="U49" s="41"/>
      <c r="V49" s="41"/>
      <c r="W49" s="62"/>
      <c r="X49" s="63"/>
      <c r="Y49" s="63"/>
      <c r="Z49" s="40"/>
      <c r="AA49" s="69"/>
      <c r="AB49" s="41"/>
      <c r="AC49" s="41"/>
      <c r="AD49" s="9">
        <f t="shared" si="1"/>
        <v>0</v>
      </c>
      <c r="AE49" s="9"/>
      <c r="AF49" s="9"/>
      <c r="AG49" s="9"/>
      <c r="AH49" s="9"/>
      <c r="AI49" s="9"/>
      <c r="AJ49" s="9"/>
      <c r="AK49" s="9"/>
      <c r="AL49" s="9"/>
      <c r="AM49" s="9"/>
    </row>
    <row r="50" spans="1:39" s="51" customFormat="1" ht="12.75" customHeight="1">
      <c r="A50" s="38">
        <f t="shared" si="0"/>
        <v>44</v>
      </c>
      <c r="B50" s="39" t="s">
        <v>141</v>
      </c>
      <c r="C50" s="39" t="s">
        <v>562</v>
      </c>
      <c r="D50" s="49" t="s">
        <v>887</v>
      </c>
      <c r="E50" s="50">
        <v>2</v>
      </c>
      <c r="F50" s="50"/>
      <c r="G50" s="38" t="s">
        <v>517</v>
      </c>
      <c r="H50" s="38"/>
      <c r="I50" s="38">
        <v>3</v>
      </c>
      <c r="J50" s="38"/>
      <c r="K50" s="38"/>
      <c r="L50" s="38"/>
      <c r="M50" s="58"/>
      <c r="N50" s="158" t="s">
        <v>517</v>
      </c>
      <c r="O50" s="136"/>
      <c r="P50" s="137"/>
      <c r="Q50" s="62"/>
      <c r="R50" s="63"/>
      <c r="S50" s="63"/>
      <c r="T50" s="40"/>
      <c r="U50" s="41"/>
      <c r="V50" s="41"/>
      <c r="W50" s="62" t="s">
        <v>840</v>
      </c>
      <c r="X50" s="64" t="s">
        <v>141</v>
      </c>
      <c r="Y50" s="63" t="s">
        <v>142</v>
      </c>
      <c r="Z50" s="63" t="s">
        <v>56</v>
      </c>
      <c r="AA50" s="69">
        <v>2</v>
      </c>
      <c r="AB50" s="41"/>
      <c r="AC50" s="41"/>
      <c r="AD50" s="9">
        <f t="shared" si="1"/>
        <v>1</v>
      </c>
      <c r="AE50" s="9"/>
      <c r="AF50" s="9"/>
      <c r="AG50" s="9"/>
      <c r="AH50" s="9"/>
      <c r="AI50" s="9"/>
      <c r="AJ50" s="9"/>
      <c r="AK50" s="9"/>
      <c r="AL50" s="9"/>
      <c r="AM50" s="9"/>
    </row>
    <row r="51" spans="1:39" s="51" customFormat="1" ht="12.75" customHeight="1">
      <c r="A51" s="38">
        <f t="shared" si="0"/>
        <v>45</v>
      </c>
      <c r="B51" s="39" t="s">
        <v>143</v>
      </c>
      <c r="C51" s="39" t="s">
        <v>563</v>
      </c>
      <c r="D51" s="49" t="s">
        <v>888</v>
      </c>
      <c r="E51" s="50">
        <v>3</v>
      </c>
      <c r="F51" s="50"/>
      <c r="G51" s="38" t="s">
        <v>517</v>
      </c>
      <c r="H51" s="38"/>
      <c r="I51" s="38">
        <v>3</v>
      </c>
      <c r="J51" s="38"/>
      <c r="K51" s="38"/>
      <c r="L51" s="38"/>
      <c r="M51" s="58"/>
      <c r="N51" s="158" t="s">
        <v>517</v>
      </c>
      <c r="O51" s="136"/>
      <c r="P51" s="137"/>
      <c r="Q51" s="62"/>
      <c r="R51" s="63"/>
      <c r="S51" s="63"/>
      <c r="T51" s="40"/>
      <c r="U51" s="41"/>
      <c r="V51" s="41"/>
      <c r="W51" s="62" t="s">
        <v>840</v>
      </c>
      <c r="X51" s="40" t="s">
        <v>143</v>
      </c>
      <c r="Y51" s="63" t="s">
        <v>144</v>
      </c>
      <c r="Z51" s="40" t="s">
        <v>56</v>
      </c>
      <c r="AA51" s="69">
        <v>4</v>
      </c>
      <c r="AB51" s="41"/>
      <c r="AC51" s="41"/>
      <c r="AD51" s="9">
        <f t="shared" si="1"/>
        <v>1</v>
      </c>
      <c r="AE51" s="9"/>
      <c r="AF51" s="9"/>
      <c r="AG51" s="9"/>
      <c r="AH51" s="9"/>
      <c r="AI51" s="9"/>
      <c r="AJ51" s="9"/>
      <c r="AK51" s="9"/>
      <c r="AL51" s="9"/>
      <c r="AM51" s="9"/>
    </row>
    <row r="52" spans="1:39" s="51" customFormat="1" ht="12.75" customHeight="1">
      <c r="A52" s="38">
        <f t="shared" si="0"/>
        <v>46</v>
      </c>
      <c r="B52" s="39" t="s">
        <v>564</v>
      </c>
      <c r="C52" s="39" t="s">
        <v>565</v>
      </c>
      <c r="D52" s="49"/>
      <c r="E52" s="50"/>
      <c r="F52" s="50"/>
      <c r="G52" s="38" t="s">
        <v>520</v>
      </c>
      <c r="H52" s="38"/>
      <c r="I52" s="38">
        <v>3</v>
      </c>
      <c r="J52" s="38"/>
      <c r="K52" s="38"/>
      <c r="L52" s="38"/>
      <c r="M52" s="58"/>
      <c r="N52" s="158" t="s">
        <v>517</v>
      </c>
      <c r="O52" s="136"/>
      <c r="P52" s="137"/>
      <c r="Q52" s="62"/>
      <c r="R52" s="39"/>
      <c r="S52" s="39"/>
      <c r="T52" s="49"/>
      <c r="U52" s="50"/>
      <c r="V52" s="50"/>
      <c r="W52" s="62"/>
      <c r="X52" s="65"/>
      <c r="Y52" s="66"/>
      <c r="Z52" s="40"/>
      <c r="AA52" s="68"/>
      <c r="AB52" s="41"/>
      <c r="AC52" s="41"/>
      <c r="AD52" s="9">
        <f t="shared" si="1"/>
        <v>0</v>
      </c>
      <c r="AE52" s="9"/>
      <c r="AF52" s="9"/>
      <c r="AG52" s="9"/>
      <c r="AH52" s="9"/>
      <c r="AI52" s="9"/>
      <c r="AJ52" s="9"/>
      <c r="AK52" s="9"/>
      <c r="AL52" s="9"/>
      <c r="AM52" s="9"/>
    </row>
    <row r="53" spans="1:39" s="51" customFormat="1" ht="12.75" customHeight="1">
      <c r="A53" s="38">
        <f t="shared" si="0"/>
        <v>47</v>
      </c>
      <c r="B53" s="39" t="s">
        <v>145</v>
      </c>
      <c r="C53" s="39" t="s">
        <v>566</v>
      </c>
      <c r="D53" s="49" t="s">
        <v>888</v>
      </c>
      <c r="E53" s="50">
        <v>5</v>
      </c>
      <c r="F53" s="50"/>
      <c r="G53" s="38" t="s">
        <v>517</v>
      </c>
      <c r="H53" s="38"/>
      <c r="I53" s="38">
        <v>4</v>
      </c>
      <c r="J53" s="38"/>
      <c r="K53" s="38"/>
      <c r="L53" s="38"/>
      <c r="M53" s="58"/>
      <c r="N53" s="158" t="s">
        <v>517</v>
      </c>
      <c r="O53" s="136"/>
      <c r="P53" s="137"/>
      <c r="Q53" s="62"/>
      <c r="R53" s="67"/>
      <c r="S53" s="63"/>
      <c r="T53" s="40"/>
      <c r="U53" s="41"/>
      <c r="V53" s="41"/>
      <c r="W53" s="62" t="s">
        <v>840</v>
      </c>
      <c r="X53" s="40" t="s">
        <v>145</v>
      </c>
      <c r="Y53" s="63" t="s">
        <v>146</v>
      </c>
      <c r="Z53" s="40" t="s">
        <v>56</v>
      </c>
      <c r="AA53" s="41">
        <v>8</v>
      </c>
      <c r="AB53" s="41"/>
      <c r="AC53" s="41"/>
      <c r="AD53" s="9">
        <f t="shared" si="1"/>
        <v>1</v>
      </c>
      <c r="AE53" s="9"/>
      <c r="AF53" s="9"/>
      <c r="AG53" s="9"/>
      <c r="AH53" s="9"/>
      <c r="AI53" s="9"/>
      <c r="AJ53" s="9"/>
      <c r="AK53" s="9"/>
      <c r="AL53" s="9"/>
      <c r="AM53" s="9"/>
    </row>
    <row r="54" spans="1:39" s="51" customFormat="1" ht="12.75" customHeight="1">
      <c r="A54" s="38">
        <f t="shared" si="0"/>
        <v>48</v>
      </c>
      <c r="B54" s="39" t="s">
        <v>147</v>
      </c>
      <c r="C54" s="39" t="s">
        <v>567</v>
      </c>
      <c r="D54" s="49" t="s">
        <v>888</v>
      </c>
      <c r="E54" s="50">
        <v>5</v>
      </c>
      <c r="F54" s="50"/>
      <c r="G54" s="38" t="s">
        <v>517</v>
      </c>
      <c r="H54" s="38"/>
      <c r="I54" s="38">
        <v>4</v>
      </c>
      <c r="J54" s="38"/>
      <c r="K54" s="38"/>
      <c r="L54" s="38"/>
      <c r="M54" s="58"/>
      <c r="N54" s="158" t="s">
        <v>517</v>
      </c>
      <c r="O54" s="136"/>
      <c r="P54" s="137"/>
      <c r="Q54" s="62"/>
      <c r="R54" s="39"/>
      <c r="S54" s="39"/>
      <c r="T54" s="49"/>
      <c r="U54" s="50"/>
      <c r="V54" s="50"/>
      <c r="W54" s="62" t="s">
        <v>840</v>
      </c>
      <c r="X54" s="65" t="s">
        <v>147</v>
      </c>
      <c r="Y54" s="66" t="s">
        <v>148</v>
      </c>
      <c r="Z54" s="40" t="s">
        <v>56</v>
      </c>
      <c r="AA54" s="41">
        <v>8</v>
      </c>
      <c r="AB54" s="41"/>
      <c r="AC54" s="41"/>
      <c r="AD54" s="9">
        <f t="shared" si="1"/>
        <v>1</v>
      </c>
      <c r="AE54" s="9"/>
      <c r="AF54" s="9"/>
      <c r="AG54" s="9"/>
      <c r="AH54" s="9"/>
      <c r="AI54" s="9"/>
      <c r="AJ54" s="9"/>
      <c r="AK54" s="9"/>
      <c r="AL54" s="9"/>
      <c r="AM54" s="9"/>
    </row>
    <row r="55" spans="1:39" s="51" customFormat="1" ht="12.75" customHeight="1">
      <c r="A55" s="38">
        <f t="shared" si="0"/>
        <v>49</v>
      </c>
      <c r="B55" s="39" t="s">
        <v>568</v>
      </c>
      <c r="C55" s="39" t="s">
        <v>569</v>
      </c>
      <c r="D55" s="49"/>
      <c r="E55" s="50"/>
      <c r="F55" s="50"/>
      <c r="G55" s="38" t="s">
        <v>520</v>
      </c>
      <c r="H55" s="38"/>
      <c r="I55" s="38">
        <v>3</v>
      </c>
      <c r="J55" s="38"/>
      <c r="K55" s="38"/>
      <c r="L55" s="38"/>
      <c r="M55" s="58"/>
      <c r="N55" s="158" t="s">
        <v>517</v>
      </c>
      <c r="O55" s="136"/>
      <c r="P55" s="137"/>
      <c r="Q55" s="62"/>
      <c r="R55" s="66"/>
      <c r="S55" s="39"/>
      <c r="T55" s="49"/>
      <c r="U55" s="50"/>
      <c r="V55" s="41"/>
      <c r="W55" s="62"/>
      <c r="X55" s="65"/>
      <c r="Y55" s="66"/>
      <c r="Z55" s="40"/>
      <c r="AA55" s="41"/>
      <c r="AB55" s="41"/>
      <c r="AC55" s="41"/>
      <c r="AD55" s="9">
        <f t="shared" si="1"/>
        <v>0</v>
      </c>
      <c r="AE55" s="9"/>
      <c r="AF55" s="9"/>
      <c r="AG55" s="9"/>
      <c r="AH55" s="9"/>
      <c r="AI55" s="9"/>
      <c r="AJ55" s="9"/>
      <c r="AK55" s="9"/>
      <c r="AL55" s="9"/>
      <c r="AM55" s="9"/>
    </row>
    <row r="56" spans="1:39" s="51" customFormat="1" ht="12.75" customHeight="1">
      <c r="A56" s="38">
        <f t="shared" si="0"/>
        <v>50</v>
      </c>
      <c r="B56" s="39" t="s">
        <v>160</v>
      </c>
      <c r="C56" s="39" t="s">
        <v>570</v>
      </c>
      <c r="D56" s="49" t="s">
        <v>888</v>
      </c>
      <c r="E56" s="50">
        <v>6</v>
      </c>
      <c r="F56" s="50"/>
      <c r="G56" s="38" t="s">
        <v>517</v>
      </c>
      <c r="H56" s="38"/>
      <c r="I56" s="38">
        <v>4</v>
      </c>
      <c r="J56" s="38"/>
      <c r="K56" s="38"/>
      <c r="L56" s="38"/>
      <c r="M56" s="58"/>
      <c r="N56" s="158" t="s">
        <v>517</v>
      </c>
      <c r="O56" s="136"/>
      <c r="P56" s="137"/>
      <c r="Q56" s="62"/>
      <c r="R56" s="66"/>
      <c r="S56" s="39"/>
      <c r="T56" s="49"/>
      <c r="U56" s="50"/>
      <c r="V56" s="41"/>
      <c r="W56" s="62" t="s">
        <v>840</v>
      </c>
      <c r="X56" s="65" t="s">
        <v>160</v>
      </c>
      <c r="Y56" s="66" t="s">
        <v>161</v>
      </c>
      <c r="Z56" s="40" t="s">
        <v>56</v>
      </c>
      <c r="AA56" s="41">
        <v>12</v>
      </c>
      <c r="AB56" s="41"/>
      <c r="AC56" s="41"/>
      <c r="AD56" s="9">
        <f t="shared" si="1"/>
        <v>1</v>
      </c>
      <c r="AE56" s="9"/>
      <c r="AF56" s="9"/>
      <c r="AG56" s="9"/>
      <c r="AH56" s="9"/>
      <c r="AI56" s="9"/>
      <c r="AJ56" s="9"/>
      <c r="AK56" s="9"/>
      <c r="AL56" s="9"/>
      <c r="AM56" s="9"/>
    </row>
    <row r="57" spans="1:39" s="51" customFormat="1" ht="12.75" customHeight="1">
      <c r="A57" s="38">
        <f t="shared" si="0"/>
        <v>51</v>
      </c>
      <c r="B57" s="39" t="s">
        <v>162</v>
      </c>
      <c r="C57" s="39" t="s">
        <v>571</v>
      </c>
      <c r="D57" s="49" t="s">
        <v>888</v>
      </c>
      <c r="E57" s="50">
        <v>4</v>
      </c>
      <c r="F57" s="50"/>
      <c r="G57" s="38" t="s">
        <v>517</v>
      </c>
      <c r="H57" s="38"/>
      <c r="I57" s="38">
        <v>4</v>
      </c>
      <c r="J57" s="38"/>
      <c r="K57" s="38"/>
      <c r="L57" s="38"/>
      <c r="M57" s="58"/>
      <c r="N57" s="158" t="s">
        <v>517</v>
      </c>
      <c r="O57" s="136"/>
      <c r="P57" s="137"/>
      <c r="Q57" s="62"/>
      <c r="R57" s="66"/>
      <c r="S57" s="39"/>
      <c r="T57" s="49"/>
      <c r="U57" s="50"/>
      <c r="V57" s="41"/>
      <c r="W57" s="62" t="s">
        <v>840</v>
      </c>
      <c r="X57" s="65" t="s">
        <v>162</v>
      </c>
      <c r="Y57" s="66" t="s">
        <v>163</v>
      </c>
      <c r="Z57" s="40" t="s">
        <v>56</v>
      </c>
      <c r="AA57" s="41">
        <v>8</v>
      </c>
      <c r="AB57" s="41"/>
      <c r="AC57" s="41"/>
      <c r="AD57" s="9">
        <f t="shared" si="1"/>
        <v>1</v>
      </c>
      <c r="AE57" s="9"/>
      <c r="AF57" s="9"/>
      <c r="AG57" s="9"/>
      <c r="AH57" s="9"/>
      <c r="AI57" s="9"/>
      <c r="AJ57" s="9"/>
      <c r="AK57" s="9"/>
      <c r="AL57" s="9"/>
      <c r="AM57" s="9"/>
    </row>
    <row r="58" spans="1:39" s="51" customFormat="1" ht="12.75" customHeight="1">
      <c r="A58" s="38">
        <f t="shared" si="0"/>
        <v>52</v>
      </c>
      <c r="B58" s="39" t="s">
        <v>572</v>
      </c>
      <c r="C58" s="39" t="s">
        <v>573</v>
      </c>
      <c r="D58" s="49"/>
      <c r="E58" s="50"/>
      <c r="F58" s="50"/>
      <c r="G58" s="38" t="s">
        <v>520</v>
      </c>
      <c r="H58" s="38"/>
      <c r="I58" s="38">
        <v>2</v>
      </c>
      <c r="J58" s="38"/>
      <c r="K58" s="38"/>
      <c r="L58" s="38"/>
      <c r="M58" s="58"/>
      <c r="N58" s="158" t="s">
        <v>517</v>
      </c>
      <c r="O58" s="136"/>
      <c r="P58" s="137"/>
      <c r="Q58" s="62"/>
      <c r="R58" s="66"/>
      <c r="S58" s="39"/>
      <c r="T58" s="49"/>
      <c r="U58" s="50"/>
      <c r="V58" s="41"/>
      <c r="W58" s="62"/>
      <c r="X58" s="65"/>
      <c r="Y58" s="66"/>
      <c r="Z58" s="40"/>
      <c r="AA58" s="41"/>
      <c r="AB58" s="41"/>
      <c r="AC58" s="41"/>
      <c r="AD58" s="9">
        <f t="shared" si="1"/>
        <v>0</v>
      </c>
      <c r="AE58" s="9"/>
      <c r="AF58" s="9"/>
      <c r="AG58" s="9"/>
      <c r="AH58" s="9"/>
      <c r="AI58" s="9"/>
      <c r="AJ58" s="9"/>
      <c r="AK58" s="9"/>
      <c r="AL58" s="9"/>
      <c r="AM58" s="9"/>
    </row>
    <row r="59" spans="1:39" s="51" customFormat="1" ht="12.75" customHeight="1">
      <c r="A59" s="38">
        <f t="shared" si="0"/>
        <v>53</v>
      </c>
      <c r="B59" s="39" t="s">
        <v>164</v>
      </c>
      <c r="C59" s="39" t="s">
        <v>562</v>
      </c>
      <c r="D59" s="49" t="s">
        <v>887</v>
      </c>
      <c r="E59" s="50">
        <v>2</v>
      </c>
      <c r="F59" s="50"/>
      <c r="G59" s="38" t="s">
        <v>517</v>
      </c>
      <c r="H59" s="38"/>
      <c r="I59" s="38">
        <v>3</v>
      </c>
      <c r="J59" s="38"/>
      <c r="K59" s="38"/>
      <c r="L59" s="38"/>
      <c r="M59" s="58"/>
      <c r="N59" s="158" t="s">
        <v>517</v>
      </c>
      <c r="O59" s="136"/>
      <c r="P59" s="137"/>
      <c r="Q59" s="62"/>
      <c r="R59" s="66"/>
      <c r="S59" s="39"/>
      <c r="T59" s="49"/>
      <c r="U59" s="50"/>
      <c r="V59" s="41"/>
      <c r="W59" s="62" t="s">
        <v>840</v>
      </c>
      <c r="X59" s="65" t="s">
        <v>164</v>
      </c>
      <c r="Y59" s="66" t="s">
        <v>165</v>
      </c>
      <c r="Z59" s="40" t="s">
        <v>56</v>
      </c>
      <c r="AA59" s="41">
        <v>2</v>
      </c>
      <c r="AB59" s="41"/>
      <c r="AC59" s="41"/>
      <c r="AD59" s="9">
        <f t="shared" si="1"/>
        <v>1</v>
      </c>
      <c r="AE59" s="9"/>
      <c r="AF59" s="9"/>
      <c r="AG59" s="9"/>
      <c r="AH59" s="9"/>
      <c r="AI59" s="9"/>
      <c r="AJ59" s="9"/>
      <c r="AK59" s="9"/>
      <c r="AL59" s="9"/>
      <c r="AM59" s="9"/>
    </row>
    <row r="60" spans="1:39" s="51" customFormat="1" ht="12.75" customHeight="1">
      <c r="A60" s="38">
        <f t="shared" si="0"/>
        <v>54</v>
      </c>
      <c r="B60" s="39" t="s">
        <v>166</v>
      </c>
      <c r="C60" s="39" t="s">
        <v>563</v>
      </c>
      <c r="D60" s="49" t="s">
        <v>888</v>
      </c>
      <c r="E60" s="50">
        <v>3</v>
      </c>
      <c r="F60" s="50"/>
      <c r="G60" s="38" t="s">
        <v>517</v>
      </c>
      <c r="H60" s="38"/>
      <c r="I60" s="38">
        <v>3</v>
      </c>
      <c r="J60" s="38"/>
      <c r="K60" s="38"/>
      <c r="L60" s="38"/>
      <c r="M60" s="58"/>
      <c r="N60" s="158" t="s">
        <v>517</v>
      </c>
      <c r="O60" s="136"/>
      <c r="P60" s="137"/>
      <c r="Q60" s="62"/>
      <c r="R60" s="66"/>
      <c r="S60" s="39"/>
      <c r="T60" s="49"/>
      <c r="U60" s="50"/>
      <c r="V60" s="41"/>
      <c r="W60" s="62" t="s">
        <v>840</v>
      </c>
      <c r="X60" s="65" t="s">
        <v>166</v>
      </c>
      <c r="Y60" s="66" t="s">
        <v>167</v>
      </c>
      <c r="Z60" s="40" t="s">
        <v>56</v>
      </c>
      <c r="AA60" s="41">
        <v>4</v>
      </c>
      <c r="AB60" s="41"/>
      <c r="AC60" s="41"/>
      <c r="AD60" s="9">
        <f t="shared" si="1"/>
        <v>1</v>
      </c>
      <c r="AE60" s="9"/>
      <c r="AF60" s="9"/>
      <c r="AG60" s="9"/>
      <c r="AH60" s="9"/>
      <c r="AI60" s="9"/>
      <c r="AJ60" s="9"/>
      <c r="AK60" s="9"/>
      <c r="AL60" s="9"/>
      <c r="AM60" s="9"/>
    </row>
    <row r="61" spans="1:39" s="51" customFormat="1" ht="12.75" customHeight="1">
      <c r="A61" s="38">
        <f t="shared" si="0"/>
        <v>55</v>
      </c>
      <c r="B61" s="39" t="s">
        <v>574</v>
      </c>
      <c r="C61" s="39" t="s">
        <v>575</v>
      </c>
      <c r="D61" s="49"/>
      <c r="E61" s="50"/>
      <c r="F61" s="50"/>
      <c r="G61" s="38" t="s">
        <v>520</v>
      </c>
      <c r="H61" s="38"/>
      <c r="I61" s="38">
        <v>3</v>
      </c>
      <c r="J61" s="38"/>
      <c r="K61" s="38"/>
      <c r="L61" s="38"/>
      <c r="M61" s="58"/>
      <c r="N61" s="158" t="s">
        <v>517</v>
      </c>
      <c r="O61" s="136"/>
      <c r="P61" s="137"/>
      <c r="Q61" s="62"/>
      <c r="R61" s="66"/>
      <c r="S61" s="39"/>
      <c r="T61" s="49"/>
      <c r="U61" s="50"/>
      <c r="V61" s="41"/>
      <c r="W61" s="62"/>
      <c r="X61" s="65"/>
      <c r="Y61" s="66"/>
      <c r="Z61" s="40"/>
      <c r="AA61" s="41"/>
      <c r="AB61" s="41"/>
      <c r="AC61" s="41"/>
      <c r="AD61" s="9">
        <f t="shared" si="1"/>
        <v>0</v>
      </c>
      <c r="AE61" s="9"/>
      <c r="AF61" s="9"/>
      <c r="AG61" s="9"/>
      <c r="AH61" s="9"/>
      <c r="AI61" s="9"/>
      <c r="AJ61" s="9"/>
      <c r="AK61" s="9"/>
      <c r="AL61" s="9"/>
      <c r="AM61" s="9"/>
    </row>
    <row r="62" spans="1:39" s="51" customFormat="1" ht="12.75" customHeight="1">
      <c r="A62" s="38">
        <f t="shared" si="0"/>
        <v>56</v>
      </c>
      <c r="B62" s="39" t="s">
        <v>168</v>
      </c>
      <c r="C62" s="39" t="s">
        <v>576</v>
      </c>
      <c r="D62" s="49" t="s">
        <v>888</v>
      </c>
      <c r="E62" s="50">
        <v>5</v>
      </c>
      <c r="F62" s="50"/>
      <c r="G62" s="38" t="s">
        <v>517</v>
      </c>
      <c r="H62" s="38"/>
      <c r="I62" s="38">
        <v>4</v>
      </c>
      <c r="J62" s="38"/>
      <c r="K62" s="38"/>
      <c r="L62" s="38"/>
      <c r="M62" s="58"/>
      <c r="N62" s="158" t="s">
        <v>517</v>
      </c>
      <c r="O62" s="136"/>
      <c r="P62" s="137"/>
      <c r="Q62" s="62"/>
      <c r="R62" s="66"/>
      <c r="S62" s="63"/>
      <c r="T62" s="40"/>
      <c r="U62" s="41"/>
      <c r="V62" s="41"/>
      <c r="W62" s="62" t="s">
        <v>840</v>
      </c>
      <c r="X62" s="65" t="s">
        <v>168</v>
      </c>
      <c r="Y62" s="66" t="s">
        <v>169</v>
      </c>
      <c r="Z62" s="40" t="s">
        <v>56</v>
      </c>
      <c r="AA62" s="41">
        <v>8</v>
      </c>
      <c r="AB62" s="41"/>
      <c r="AC62" s="41"/>
      <c r="AD62" s="9">
        <f t="shared" si="1"/>
        <v>1</v>
      </c>
      <c r="AE62" s="9"/>
      <c r="AF62" s="9"/>
      <c r="AG62" s="9"/>
      <c r="AH62" s="9"/>
      <c r="AI62" s="9"/>
      <c r="AJ62" s="9"/>
      <c r="AK62" s="9"/>
      <c r="AL62" s="9"/>
      <c r="AM62" s="9"/>
    </row>
    <row r="63" spans="1:39" s="51" customFormat="1" ht="12.75" customHeight="1">
      <c r="A63" s="38">
        <f t="shared" si="0"/>
        <v>57</v>
      </c>
      <c r="B63" s="39" t="s">
        <v>170</v>
      </c>
      <c r="C63" s="39" t="s">
        <v>577</v>
      </c>
      <c r="D63" s="49" t="s">
        <v>888</v>
      </c>
      <c r="E63" s="50">
        <v>5</v>
      </c>
      <c r="F63" s="50"/>
      <c r="G63" s="38" t="s">
        <v>517</v>
      </c>
      <c r="H63" s="38"/>
      <c r="I63" s="38">
        <v>4</v>
      </c>
      <c r="J63" s="38"/>
      <c r="K63" s="38"/>
      <c r="L63" s="38"/>
      <c r="M63" s="58"/>
      <c r="N63" s="158" t="s">
        <v>517</v>
      </c>
      <c r="O63" s="136"/>
      <c r="P63" s="137"/>
      <c r="Q63" s="62"/>
      <c r="R63" s="66"/>
      <c r="S63" s="63"/>
      <c r="T63" s="40"/>
      <c r="U63" s="41"/>
      <c r="V63" s="41"/>
      <c r="W63" s="62" t="s">
        <v>840</v>
      </c>
      <c r="X63" s="65" t="s">
        <v>170</v>
      </c>
      <c r="Y63" s="66" t="s">
        <v>171</v>
      </c>
      <c r="Z63" s="40" t="s">
        <v>56</v>
      </c>
      <c r="AA63" s="41">
        <v>8</v>
      </c>
      <c r="AB63" s="41"/>
      <c r="AC63" s="41"/>
      <c r="AD63" s="9">
        <f t="shared" si="1"/>
        <v>1</v>
      </c>
      <c r="AE63" s="9"/>
      <c r="AF63" s="9"/>
      <c r="AG63" s="9"/>
      <c r="AH63" s="9"/>
      <c r="AI63" s="9"/>
      <c r="AJ63" s="9"/>
      <c r="AK63" s="9"/>
      <c r="AL63" s="9"/>
      <c r="AM63" s="9"/>
    </row>
    <row r="64" spans="1:39" s="51" customFormat="1" ht="12.75" customHeight="1">
      <c r="A64" s="38">
        <f t="shared" si="0"/>
        <v>58</v>
      </c>
      <c r="B64" s="39" t="s">
        <v>183</v>
      </c>
      <c r="C64" s="39" t="s">
        <v>578</v>
      </c>
      <c r="D64" s="49" t="s">
        <v>887</v>
      </c>
      <c r="E64" s="50">
        <v>1</v>
      </c>
      <c r="F64" s="50"/>
      <c r="G64" s="38" t="s">
        <v>517</v>
      </c>
      <c r="H64" s="38"/>
      <c r="I64" s="38">
        <v>3</v>
      </c>
      <c r="J64" s="38"/>
      <c r="K64" s="38"/>
      <c r="L64" s="38"/>
      <c r="M64" s="58"/>
      <c r="N64" s="158" t="s">
        <v>517</v>
      </c>
      <c r="O64" s="136"/>
      <c r="P64" s="137"/>
      <c r="Q64" s="62"/>
      <c r="R64" s="66"/>
      <c r="S64" s="63"/>
      <c r="T64" s="40"/>
      <c r="U64" s="41"/>
      <c r="V64" s="41"/>
      <c r="W64" s="62" t="s">
        <v>840</v>
      </c>
      <c r="X64" s="65" t="s">
        <v>183</v>
      </c>
      <c r="Y64" s="66" t="s">
        <v>184</v>
      </c>
      <c r="Z64" s="40" t="s">
        <v>56</v>
      </c>
      <c r="AA64" s="41">
        <v>1</v>
      </c>
      <c r="AB64" s="41"/>
      <c r="AC64" s="41"/>
      <c r="AD64" s="9">
        <f t="shared" si="1"/>
        <v>1</v>
      </c>
      <c r="AE64" s="9"/>
      <c r="AF64" s="9"/>
      <c r="AG64" s="9"/>
      <c r="AH64" s="9"/>
      <c r="AI64" s="9"/>
      <c r="AJ64" s="9"/>
      <c r="AK64" s="9"/>
      <c r="AL64" s="9"/>
      <c r="AM64" s="9"/>
    </row>
    <row r="65" spans="1:39" s="51" customFormat="1" ht="12.75" customHeight="1">
      <c r="A65" s="38">
        <f t="shared" si="0"/>
        <v>59</v>
      </c>
      <c r="B65" s="39" t="s">
        <v>579</v>
      </c>
      <c r="C65" s="39" t="s">
        <v>580</v>
      </c>
      <c r="D65" s="49" t="s">
        <v>887</v>
      </c>
      <c r="E65" s="50">
        <v>1</v>
      </c>
      <c r="F65" s="50"/>
      <c r="G65" s="38" t="s">
        <v>517</v>
      </c>
      <c r="H65" s="38"/>
      <c r="I65" s="38">
        <v>3</v>
      </c>
      <c r="J65" s="38"/>
      <c r="K65" s="38"/>
      <c r="L65" s="38"/>
      <c r="M65" s="58"/>
      <c r="N65" s="158" t="s">
        <v>517</v>
      </c>
      <c r="O65" s="136"/>
      <c r="P65" s="137"/>
      <c r="Q65" s="62"/>
      <c r="R65" s="66"/>
      <c r="S65" s="63"/>
      <c r="T65" s="40"/>
      <c r="U65" s="41"/>
      <c r="V65" s="41"/>
      <c r="W65" s="62"/>
      <c r="X65" s="65"/>
      <c r="Y65" s="66"/>
      <c r="Z65" s="40"/>
      <c r="AA65" s="41"/>
      <c r="AB65" s="41"/>
      <c r="AC65" s="41" t="s">
        <v>838</v>
      </c>
      <c r="AD65" s="9">
        <f t="shared" si="1"/>
        <v>0</v>
      </c>
      <c r="AE65" s="9"/>
      <c r="AF65" s="9"/>
      <c r="AG65" s="9"/>
      <c r="AH65" s="9"/>
      <c r="AI65" s="9"/>
      <c r="AJ65" s="9"/>
      <c r="AK65" s="9"/>
      <c r="AL65" s="9"/>
      <c r="AM65" s="9"/>
    </row>
    <row r="66" spans="1:39" s="51" customFormat="1" ht="12.75" customHeight="1">
      <c r="A66" s="38">
        <f t="shared" si="0"/>
        <v>60</v>
      </c>
      <c r="B66" s="39" t="s">
        <v>581</v>
      </c>
      <c r="C66" s="39" t="s">
        <v>570</v>
      </c>
      <c r="D66" s="49"/>
      <c r="E66" s="50"/>
      <c r="F66" s="50"/>
      <c r="G66" s="38" t="s">
        <v>520</v>
      </c>
      <c r="H66" s="38"/>
      <c r="I66" s="38">
        <v>3</v>
      </c>
      <c r="J66" s="38"/>
      <c r="K66" s="38"/>
      <c r="L66" s="38"/>
      <c r="M66" s="58"/>
      <c r="N66" s="158" t="s">
        <v>517</v>
      </c>
      <c r="O66" s="136"/>
      <c r="P66" s="137"/>
      <c r="Q66" s="62"/>
      <c r="R66" s="66"/>
      <c r="S66" s="63"/>
      <c r="T66" s="40"/>
      <c r="U66" s="41"/>
      <c r="V66" s="41"/>
      <c r="W66" s="62"/>
      <c r="X66" s="65"/>
      <c r="Y66" s="66"/>
      <c r="Z66" s="40"/>
      <c r="AA66" s="41"/>
      <c r="AB66" s="41"/>
      <c r="AC66" s="41"/>
      <c r="AD66" s="9">
        <f t="shared" si="1"/>
        <v>0</v>
      </c>
      <c r="AE66" s="9"/>
      <c r="AF66" s="9"/>
      <c r="AG66" s="9"/>
      <c r="AH66" s="9"/>
      <c r="AI66" s="9"/>
      <c r="AJ66" s="9"/>
      <c r="AK66" s="9"/>
      <c r="AL66" s="9"/>
      <c r="AM66" s="9"/>
    </row>
    <row r="67" spans="1:39" s="51" customFormat="1" ht="12.75" customHeight="1">
      <c r="A67" s="38">
        <f t="shared" si="0"/>
        <v>61</v>
      </c>
      <c r="B67" s="39" t="s">
        <v>185</v>
      </c>
      <c r="C67" s="39" t="s">
        <v>582</v>
      </c>
      <c r="D67" s="49" t="s">
        <v>888</v>
      </c>
      <c r="E67" s="50">
        <v>6</v>
      </c>
      <c r="F67" s="50"/>
      <c r="G67" s="38" t="s">
        <v>517</v>
      </c>
      <c r="H67" s="38"/>
      <c r="I67" s="38">
        <v>4</v>
      </c>
      <c r="J67" s="38"/>
      <c r="K67" s="38"/>
      <c r="L67" s="38"/>
      <c r="M67" s="58"/>
      <c r="N67" s="158" t="s">
        <v>517</v>
      </c>
      <c r="O67" s="136"/>
      <c r="P67" s="137"/>
      <c r="Q67" s="62"/>
      <c r="R67" s="66"/>
      <c r="S67" s="63"/>
      <c r="T67" s="40"/>
      <c r="U67" s="41"/>
      <c r="V67" s="41"/>
      <c r="W67" s="62" t="s">
        <v>840</v>
      </c>
      <c r="X67" s="65" t="s">
        <v>185</v>
      </c>
      <c r="Y67" s="66" t="s">
        <v>186</v>
      </c>
      <c r="Z67" s="40" t="s">
        <v>56</v>
      </c>
      <c r="AA67" s="41">
        <v>12</v>
      </c>
      <c r="AB67" s="41"/>
      <c r="AC67" s="41"/>
      <c r="AD67" s="9">
        <f t="shared" si="1"/>
        <v>1</v>
      </c>
      <c r="AE67" s="9"/>
      <c r="AF67" s="9"/>
      <c r="AG67" s="9"/>
      <c r="AH67" s="9"/>
      <c r="AI67" s="9"/>
      <c r="AJ67" s="9"/>
      <c r="AK67" s="9"/>
      <c r="AL67" s="9"/>
      <c r="AM67" s="9"/>
    </row>
    <row r="68" spans="1:39" s="51" customFormat="1" ht="12.75" customHeight="1">
      <c r="A68" s="38">
        <f t="shared" si="0"/>
        <v>62</v>
      </c>
      <c r="B68" s="39" t="s">
        <v>583</v>
      </c>
      <c r="C68" s="39" t="s">
        <v>584</v>
      </c>
      <c r="D68" s="49"/>
      <c r="E68" s="50"/>
      <c r="F68" s="50"/>
      <c r="G68" s="38" t="s">
        <v>520</v>
      </c>
      <c r="H68" s="38"/>
      <c r="I68" s="38">
        <v>4</v>
      </c>
      <c r="J68" s="38"/>
      <c r="K68" s="38"/>
      <c r="L68" s="38"/>
      <c r="M68" s="58"/>
      <c r="N68" s="158" t="s">
        <v>517</v>
      </c>
      <c r="O68" s="136"/>
      <c r="P68" s="137"/>
      <c r="Q68" s="62"/>
      <c r="R68" s="66"/>
      <c r="S68" s="63"/>
      <c r="T68" s="40"/>
      <c r="U68" s="41"/>
      <c r="V68" s="41"/>
      <c r="W68" s="62"/>
      <c r="X68" s="65"/>
      <c r="Y68" s="66"/>
      <c r="Z68" s="40"/>
      <c r="AA68" s="41"/>
      <c r="AB68" s="41"/>
      <c r="AC68" s="41"/>
      <c r="AD68" s="9">
        <f t="shared" si="1"/>
        <v>0</v>
      </c>
      <c r="AE68" s="9"/>
      <c r="AF68" s="9"/>
      <c r="AG68" s="9"/>
      <c r="AH68" s="9"/>
      <c r="AI68" s="9"/>
      <c r="AJ68" s="9"/>
      <c r="AK68" s="9"/>
      <c r="AL68" s="9"/>
      <c r="AM68" s="9"/>
    </row>
    <row r="69" spans="1:39" s="51" customFormat="1" ht="12.75" customHeight="1">
      <c r="A69" s="38">
        <f t="shared" si="0"/>
        <v>63</v>
      </c>
      <c r="B69" s="39" t="s">
        <v>187</v>
      </c>
      <c r="C69" s="39" t="s">
        <v>585</v>
      </c>
      <c r="D69" s="49" t="s">
        <v>887</v>
      </c>
      <c r="E69" s="50">
        <v>1</v>
      </c>
      <c r="F69" s="50"/>
      <c r="G69" s="38" t="s">
        <v>517</v>
      </c>
      <c r="H69" s="38"/>
      <c r="I69" s="38">
        <v>5</v>
      </c>
      <c r="J69" s="38"/>
      <c r="K69" s="38"/>
      <c r="L69" s="38"/>
      <c r="M69" s="58"/>
      <c r="N69" s="158" t="s">
        <v>517</v>
      </c>
      <c r="O69" s="136"/>
      <c r="P69" s="137"/>
      <c r="Q69" s="62"/>
      <c r="R69" s="66"/>
      <c r="S69" s="63"/>
      <c r="T69" s="40"/>
      <c r="U69" s="41"/>
      <c r="V69" s="41"/>
      <c r="W69" s="62" t="s">
        <v>840</v>
      </c>
      <c r="X69" s="65" t="s">
        <v>187</v>
      </c>
      <c r="Y69" s="66" t="s">
        <v>188</v>
      </c>
      <c r="Z69" s="40" t="s">
        <v>56</v>
      </c>
      <c r="AA69" s="41">
        <v>1</v>
      </c>
      <c r="AB69" s="41"/>
      <c r="AC69" s="41"/>
      <c r="AD69" s="9">
        <f t="shared" si="1"/>
        <v>1</v>
      </c>
      <c r="AE69" s="9"/>
      <c r="AF69" s="9"/>
      <c r="AG69" s="9"/>
      <c r="AH69" s="9"/>
      <c r="AI69" s="9"/>
      <c r="AJ69" s="9"/>
      <c r="AK69" s="9"/>
      <c r="AL69" s="9"/>
      <c r="AM69" s="9"/>
    </row>
    <row r="70" spans="1:39" s="51" customFormat="1" ht="12.75" customHeight="1">
      <c r="A70" s="38">
        <f t="shared" si="0"/>
        <v>64</v>
      </c>
      <c r="B70" s="39" t="s">
        <v>189</v>
      </c>
      <c r="C70" s="39" t="s">
        <v>586</v>
      </c>
      <c r="D70" s="49" t="s">
        <v>888</v>
      </c>
      <c r="E70" s="50">
        <v>6</v>
      </c>
      <c r="F70" s="50"/>
      <c r="G70" s="38" t="s">
        <v>517</v>
      </c>
      <c r="H70" s="38"/>
      <c r="I70" s="38">
        <v>5</v>
      </c>
      <c r="J70" s="38"/>
      <c r="K70" s="38"/>
      <c r="L70" s="38"/>
      <c r="M70" s="58"/>
      <c r="N70" s="158" t="s">
        <v>517</v>
      </c>
      <c r="O70" s="136"/>
      <c r="P70" s="137"/>
      <c r="Q70" s="62"/>
      <c r="R70" s="66"/>
      <c r="S70" s="63"/>
      <c r="T70" s="40"/>
      <c r="U70" s="41"/>
      <c r="V70" s="41"/>
      <c r="W70" s="62" t="s">
        <v>840</v>
      </c>
      <c r="X70" s="65" t="s">
        <v>189</v>
      </c>
      <c r="Y70" s="66" t="s">
        <v>190</v>
      </c>
      <c r="Z70" s="40" t="s">
        <v>56</v>
      </c>
      <c r="AA70" s="41">
        <v>12</v>
      </c>
      <c r="AB70" s="41"/>
      <c r="AC70" s="41"/>
      <c r="AD70" s="9">
        <f t="shared" si="1"/>
        <v>1</v>
      </c>
      <c r="AE70" s="9"/>
      <c r="AF70" s="9"/>
      <c r="AG70" s="9"/>
      <c r="AH70" s="9"/>
      <c r="AI70" s="9"/>
      <c r="AJ70" s="9"/>
      <c r="AK70" s="9"/>
      <c r="AL70" s="9"/>
      <c r="AM70" s="9"/>
    </row>
    <row r="71" spans="1:39" s="51" customFormat="1" ht="12.75" customHeight="1">
      <c r="A71" s="38">
        <f t="shared" si="0"/>
        <v>65</v>
      </c>
      <c r="B71" s="39" t="s">
        <v>587</v>
      </c>
      <c r="C71" s="39" t="s">
        <v>588</v>
      </c>
      <c r="D71" s="49"/>
      <c r="E71" s="50"/>
      <c r="F71" s="50"/>
      <c r="G71" s="38" t="s">
        <v>520</v>
      </c>
      <c r="H71" s="38"/>
      <c r="I71" s="38">
        <v>2</v>
      </c>
      <c r="J71" s="38"/>
      <c r="K71" s="38"/>
      <c r="L71" s="38"/>
      <c r="M71" s="58"/>
      <c r="N71" s="158" t="s">
        <v>517</v>
      </c>
      <c r="O71" s="136"/>
      <c r="P71" s="137"/>
      <c r="Q71" s="62"/>
      <c r="R71" s="66"/>
      <c r="S71" s="63"/>
      <c r="T71" s="40"/>
      <c r="U71" s="41"/>
      <c r="V71" s="41"/>
      <c r="W71" s="62"/>
      <c r="X71" s="65"/>
      <c r="Y71" s="66"/>
      <c r="Z71" s="40"/>
      <c r="AA71" s="41"/>
      <c r="AB71" s="41"/>
      <c r="AC71" s="41"/>
      <c r="AD71" s="9">
        <f t="shared" si="1"/>
        <v>0</v>
      </c>
      <c r="AE71" s="9"/>
      <c r="AF71" s="9"/>
      <c r="AG71" s="9"/>
      <c r="AH71" s="9"/>
      <c r="AI71" s="9"/>
      <c r="AJ71" s="9"/>
      <c r="AK71" s="9"/>
      <c r="AL71" s="9"/>
      <c r="AM71" s="9"/>
    </row>
    <row r="72" spans="1:39" s="51" customFormat="1" ht="12.75" customHeight="1">
      <c r="A72" s="38">
        <f t="shared" ref="A72:A135" si="2">ROW()-6</f>
        <v>66</v>
      </c>
      <c r="B72" s="39" t="s">
        <v>589</v>
      </c>
      <c r="C72" s="39" t="s">
        <v>522</v>
      </c>
      <c r="D72" s="49"/>
      <c r="E72" s="50"/>
      <c r="F72" s="50"/>
      <c r="G72" s="38" t="s">
        <v>520</v>
      </c>
      <c r="H72" s="38"/>
      <c r="I72" s="38">
        <v>3</v>
      </c>
      <c r="J72" s="38"/>
      <c r="K72" s="38"/>
      <c r="L72" s="38"/>
      <c r="M72" s="58"/>
      <c r="N72" s="158" t="s">
        <v>517</v>
      </c>
      <c r="O72" s="136"/>
      <c r="P72" s="137"/>
      <c r="Q72" s="62"/>
      <c r="R72" s="66"/>
      <c r="S72" s="63"/>
      <c r="T72" s="40"/>
      <c r="U72" s="41"/>
      <c r="V72" s="41"/>
      <c r="W72" s="62"/>
      <c r="X72" s="65"/>
      <c r="Y72" s="66"/>
      <c r="Z72" s="40"/>
      <c r="AA72" s="41"/>
      <c r="AB72" s="41"/>
      <c r="AC72" s="41"/>
      <c r="AD72" s="9">
        <f t="shared" ref="AD72:AD135" si="3">COUNTIF($Y$7:$Y$199, Y72)</f>
        <v>0</v>
      </c>
      <c r="AE72" s="9"/>
      <c r="AF72" s="9"/>
      <c r="AG72" s="9"/>
      <c r="AH72" s="9"/>
      <c r="AI72" s="9"/>
      <c r="AJ72" s="9"/>
      <c r="AK72" s="9"/>
      <c r="AL72" s="9"/>
      <c r="AM72" s="9"/>
    </row>
    <row r="73" spans="1:39" s="51" customFormat="1" ht="12.75" customHeight="1">
      <c r="A73" s="38">
        <f t="shared" si="2"/>
        <v>67</v>
      </c>
      <c r="B73" s="39" t="s">
        <v>193</v>
      </c>
      <c r="C73" s="39" t="s">
        <v>590</v>
      </c>
      <c r="D73" s="49" t="s">
        <v>887</v>
      </c>
      <c r="E73" s="50">
        <v>1</v>
      </c>
      <c r="F73" s="50"/>
      <c r="G73" s="38" t="s">
        <v>517</v>
      </c>
      <c r="H73" s="38"/>
      <c r="I73" s="38">
        <v>4</v>
      </c>
      <c r="J73" s="38"/>
      <c r="K73" s="38"/>
      <c r="L73" s="38"/>
      <c r="M73" s="58"/>
      <c r="N73" s="158" t="s">
        <v>517</v>
      </c>
      <c r="O73" s="136"/>
      <c r="P73" s="137"/>
      <c r="Q73" s="62"/>
      <c r="R73" s="66"/>
      <c r="S73" s="63"/>
      <c r="T73" s="40"/>
      <c r="U73" s="41"/>
      <c r="V73" s="41"/>
      <c r="W73" s="62" t="s">
        <v>840</v>
      </c>
      <c r="X73" s="65" t="s">
        <v>193</v>
      </c>
      <c r="Y73" s="66" t="s">
        <v>194</v>
      </c>
      <c r="Z73" s="40" t="s">
        <v>56</v>
      </c>
      <c r="AA73" s="41">
        <v>1</v>
      </c>
      <c r="AB73" s="41"/>
      <c r="AC73" s="41"/>
      <c r="AD73" s="9">
        <f t="shared" si="3"/>
        <v>1</v>
      </c>
      <c r="AE73" s="9"/>
      <c r="AF73" s="9"/>
      <c r="AG73" s="9"/>
      <c r="AH73" s="9"/>
      <c r="AI73" s="9"/>
      <c r="AJ73" s="9"/>
      <c r="AK73" s="9"/>
      <c r="AL73" s="9"/>
      <c r="AM73" s="9"/>
    </row>
    <row r="74" spans="1:39" s="51" customFormat="1" ht="12.75" customHeight="1">
      <c r="A74" s="38">
        <f t="shared" si="2"/>
        <v>68</v>
      </c>
      <c r="B74" s="39" t="s">
        <v>195</v>
      </c>
      <c r="C74" s="39" t="s">
        <v>591</v>
      </c>
      <c r="D74" s="49" t="s">
        <v>888</v>
      </c>
      <c r="E74" s="50">
        <v>7</v>
      </c>
      <c r="F74" s="50"/>
      <c r="G74" s="38" t="s">
        <v>517</v>
      </c>
      <c r="H74" s="38"/>
      <c r="I74" s="38">
        <v>4</v>
      </c>
      <c r="J74" s="38"/>
      <c r="K74" s="38"/>
      <c r="L74" s="38"/>
      <c r="M74" s="58"/>
      <c r="N74" s="158" t="s">
        <v>517</v>
      </c>
      <c r="O74" s="136"/>
      <c r="P74" s="137"/>
      <c r="Q74" s="62"/>
      <c r="R74" s="66"/>
      <c r="S74" s="63"/>
      <c r="T74" s="40"/>
      <c r="U74" s="41"/>
      <c r="V74" s="41"/>
      <c r="W74" s="62" t="s">
        <v>840</v>
      </c>
      <c r="X74" s="65" t="s">
        <v>195</v>
      </c>
      <c r="Y74" s="66" t="s">
        <v>196</v>
      </c>
      <c r="Z74" s="40" t="s">
        <v>56</v>
      </c>
      <c r="AA74" s="41">
        <v>12</v>
      </c>
      <c r="AB74" s="41"/>
      <c r="AC74" s="41"/>
      <c r="AD74" s="9">
        <f t="shared" si="3"/>
        <v>1</v>
      </c>
      <c r="AE74" s="9"/>
      <c r="AF74" s="9"/>
      <c r="AG74" s="9"/>
      <c r="AH74" s="9"/>
      <c r="AI74" s="9"/>
      <c r="AJ74" s="9"/>
      <c r="AK74" s="9"/>
      <c r="AL74" s="9"/>
      <c r="AM74" s="9"/>
    </row>
    <row r="75" spans="1:39" s="51" customFormat="1" ht="12.75" customHeight="1">
      <c r="A75" s="38">
        <f t="shared" si="2"/>
        <v>69</v>
      </c>
      <c r="B75" s="39" t="s">
        <v>592</v>
      </c>
      <c r="C75" s="39" t="s">
        <v>526</v>
      </c>
      <c r="D75" s="49"/>
      <c r="E75" s="50"/>
      <c r="F75" s="50"/>
      <c r="G75" s="38" t="s">
        <v>520</v>
      </c>
      <c r="H75" s="38"/>
      <c r="I75" s="38">
        <v>3</v>
      </c>
      <c r="J75" s="38"/>
      <c r="K75" s="38"/>
      <c r="L75" s="38"/>
      <c r="M75" s="58"/>
      <c r="N75" s="158" t="s">
        <v>517</v>
      </c>
      <c r="O75" s="136"/>
      <c r="P75" s="137"/>
      <c r="Q75" s="62"/>
      <c r="R75" s="66"/>
      <c r="S75" s="63"/>
      <c r="T75" s="40"/>
      <c r="U75" s="41"/>
      <c r="V75" s="41"/>
      <c r="W75" s="62"/>
      <c r="X75" s="65"/>
      <c r="Y75" s="66"/>
      <c r="Z75" s="40"/>
      <c r="AA75" s="41"/>
      <c r="AB75" s="41"/>
      <c r="AC75" s="41"/>
      <c r="AD75" s="9">
        <f t="shared" si="3"/>
        <v>0</v>
      </c>
      <c r="AE75" s="9"/>
      <c r="AF75" s="9"/>
      <c r="AG75" s="9"/>
      <c r="AH75" s="9"/>
      <c r="AI75" s="9"/>
      <c r="AJ75" s="9"/>
      <c r="AK75" s="9"/>
      <c r="AL75" s="9"/>
      <c r="AM75" s="9"/>
    </row>
    <row r="76" spans="1:39" s="51" customFormat="1" ht="12.75" customHeight="1">
      <c r="A76" s="38">
        <f t="shared" si="2"/>
        <v>70</v>
      </c>
      <c r="B76" s="39" t="s">
        <v>197</v>
      </c>
      <c r="C76" s="39" t="s">
        <v>590</v>
      </c>
      <c r="D76" s="49" t="s">
        <v>887</v>
      </c>
      <c r="E76" s="50">
        <v>1</v>
      </c>
      <c r="F76" s="50"/>
      <c r="G76" s="38" t="s">
        <v>517</v>
      </c>
      <c r="H76" s="38"/>
      <c r="I76" s="38">
        <v>4</v>
      </c>
      <c r="J76" s="38"/>
      <c r="K76" s="38"/>
      <c r="L76" s="38"/>
      <c r="M76" s="58"/>
      <c r="N76" s="158" t="s">
        <v>517</v>
      </c>
      <c r="O76" s="136"/>
      <c r="P76" s="137"/>
      <c r="Q76" s="62"/>
      <c r="R76" s="66"/>
      <c r="S76" s="63"/>
      <c r="T76" s="40"/>
      <c r="U76" s="41"/>
      <c r="V76" s="41"/>
      <c r="W76" s="62" t="s">
        <v>840</v>
      </c>
      <c r="X76" s="65" t="s">
        <v>197</v>
      </c>
      <c r="Y76" s="66" t="s">
        <v>198</v>
      </c>
      <c r="Z76" s="40" t="s">
        <v>56</v>
      </c>
      <c r="AA76" s="41">
        <v>1</v>
      </c>
      <c r="AB76" s="41"/>
      <c r="AC76" s="41"/>
      <c r="AD76" s="9">
        <f t="shared" si="3"/>
        <v>1</v>
      </c>
      <c r="AE76" s="9"/>
      <c r="AF76" s="9"/>
      <c r="AG76" s="9"/>
      <c r="AH76" s="9"/>
      <c r="AI76" s="9"/>
      <c r="AJ76" s="9"/>
      <c r="AK76" s="9"/>
      <c r="AL76" s="9"/>
      <c r="AM76" s="9"/>
    </row>
    <row r="77" spans="1:39" s="51" customFormat="1" ht="12.75" customHeight="1">
      <c r="A77" s="38">
        <f t="shared" si="2"/>
        <v>71</v>
      </c>
      <c r="B77" s="39" t="s">
        <v>199</v>
      </c>
      <c r="C77" s="39" t="s">
        <v>591</v>
      </c>
      <c r="D77" s="49" t="s">
        <v>888</v>
      </c>
      <c r="E77" s="50">
        <v>7</v>
      </c>
      <c r="F77" s="50"/>
      <c r="G77" s="38" t="s">
        <v>517</v>
      </c>
      <c r="H77" s="38"/>
      <c r="I77" s="38">
        <v>4</v>
      </c>
      <c r="J77" s="38"/>
      <c r="K77" s="38"/>
      <c r="L77" s="38"/>
      <c r="M77" s="58"/>
      <c r="N77" s="158" t="s">
        <v>517</v>
      </c>
      <c r="O77" s="136"/>
      <c r="P77" s="137"/>
      <c r="Q77" s="62"/>
      <c r="R77" s="66"/>
      <c r="S77" s="63"/>
      <c r="T77" s="40"/>
      <c r="U77" s="41"/>
      <c r="V77" s="41"/>
      <c r="W77" s="62" t="s">
        <v>840</v>
      </c>
      <c r="X77" s="65" t="s">
        <v>199</v>
      </c>
      <c r="Y77" s="66" t="s">
        <v>200</v>
      </c>
      <c r="Z77" s="40" t="s">
        <v>56</v>
      </c>
      <c r="AA77" s="41">
        <v>12</v>
      </c>
      <c r="AB77" s="41"/>
      <c r="AC77" s="41"/>
      <c r="AD77" s="9">
        <f t="shared" si="3"/>
        <v>1</v>
      </c>
      <c r="AE77" s="9"/>
      <c r="AF77" s="9"/>
      <c r="AG77" s="9"/>
      <c r="AH77" s="9"/>
      <c r="AI77" s="9"/>
      <c r="AJ77" s="9"/>
      <c r="AK77" s="9"/>
      <c r="AL77" s="9"/>
      <c r="AM77" s="9"/>
    </row>
    <row r="78" spans="1:39" s="51" customFormat="1" ht="12.75" customHeight="1">
      <c r="A78" s="38">
        <f t="shared" si="2"/>
        <v>72</v>
      </c>
      <c r="B78" s="39" t="s">
        <v>593</v>
      </c>
      <c r="C78" s="39" t="s">
        <v>594</v>
      </c>
      <c r="D78" s="49"/>
      <c r="E78" s="50"/>
      <c r="F78" s="50"/>
      <c r="G78" s="38" t="s">
        <v>520</v>
      </c>
      <c r="H78" s="38"/>
      <c r="I78" s="38">
        <v>3</v>
      </c>
      <c r="J78" s="38"/>
      <c r="K78" s="38"/>
      <c r="L78" s="38"/>
      <c r="M78" s="58"/>
      <c r="N78" s="158" t="s">
        <v>517</v>
      </c>
      <c r="O78" s="136"/>
      <c r="P78" s="137"/>
      <c r="Q78" s="62"/>
      <c r="R78" s="66"/>
      <c r="S78" s="63"/>
      <c r="T78" s="40"/>
      <c r="U78" s="41"/>
      <c r="V78" s="41"/>
      <c r="W78" s="62"/>
      <c r="X78" s="65"/>
      <c r="Y78" s="66"/>
      <c r="Z78" s="40"/>
      <c r="AA78" s="41"/>
      <c r="AB78" s="41"/>
      <c r="AC78" s="41"/>
      <c r="AD78" s="9">
        <f t="shared" si="3"/>
        <v>0</v>
      </c>
      <c r="AE78" s="9"/>
      <c r="AF78" s="9"/>
      <c r="AG78" s="9"/>
      <c r="AH78" s="9"/>
      <c r="AI78" s="9"/>
      <c r="AJ78" s="9"/>
      <c r="AK78" s="9"/>
      <c r="AL78" s="9"/>
      <c r="AM78" s="9"/>
    </row>
    <row r="79" spans="1:39" s="51" customFormat="1" ht="12.75" customHeight="1">
      <c r="A79" s="38">
        <f t="shared" si="2"/>
        <v>73</v>
      </c>
      <c r="B79" s="39" t="s">
        <v>595</v>
      </c>
      <c r="C79" s="39" t="s">
        <v>519</v>
      </c>
      <c r="D79" s="49"/>
      <c r="E79" s="50"/>
      <c r="F79" s="50"/>
      <c r="G79" s="38" t="s">
        <v>520</v>
      </c>
      <c r="H79" s="38"/>
      <c r="I79" s="38">
        <v>4</v>
      </c>
      <c r="J79" s="38"/>
      <c r="K79" s="38"/>
      <c r="L79" s="38"/>
      <c r="M79" s="58"/>
      <c r="N79" s="158" t="s">
        <v>517</v>
      </c>
      <c r="O79" s="136"/>
      <c r="P79" s="137"/>
      <c r="Q79" s="62"/>
      <c r="R79" s="66"/>
      <c r="S79" s="63"/>
      <c r="T79" s="40"/>
      <c r="U79" s="41"/>
      <c r="V79" s="41"/>
      <c r="W79" s="62"/>
      <c r="X79" s="65"/>
      <c r="Y79" s="66"/>
      <c r="Z79" s="40"/>
      <c r="AA79" s="41"/>
      <c r="AB79" s="41"/>
      <c r="AC79" s="41"/>
      <c r="AD79" s="9">
        <f t="shared" si="3"/>
        <v>0</v>
      </c>
      <c r="AE79" s="9"/>
      <c r="AF79" s="9"/>
      <c r="AG79" s="9"/>
      <c r="AH79" s="9"/>
      <c r="AI79" s="9"/>
      <c r="AJ79" s="9"/>
      <c r="AK79" s="9"/>
      <c r="AL79" s="9"/>
      <c r="AM79" s="9"/>
    </row>
    <row r="80" spans="1:39" s="51" customFormat="1" ht="12.75" customHeight="1">
      <c r="A80" s="38">
        <f t="shared" si="2"/>
        <v>74</v>
      </c>
      <c r="B80" s="39" t="s">
        <v>201</v>
      </c>
      <c r="C80" s="39" t="s">
        <v>590</v>
      </c>
      <c r="D80" s="49" t="s">
        <v>887</v>
      </c>
      <c r="E80" s="50">
        <v>1</v>
      </c>
      <c r="F80" s="50"/>
      <c r="G80" s="38" t="s">
        <v>517</v>
      </c>
      <c r="H80" s="38"/>
      <c r="I80" s="38">
        <v>5</v>
      </c>
      <c r="J80" s="38"/>
      <c r="K80" s="38"/>
      <c r="L80" s="38"/>
      <c r="M80" s="58"/>
      <c r="N80" s="158" t="s">
        <v>517</v>
      </c>
      <c r="O80" s="136"/>
      <c r="P80" s="137"/>
      <c r="Q80" s="62"/>
      <c r="R80" s="66"/>
      <c r="S80" s="63"/>
      <c r="T80" s="40"/>
      <c r="U80" s="41"/>
      <c r="V80" s="41"/>
      <c r="W80" s="62" t="s">
        <v>840</v>
      </c>
      <c r="X80" s="65" t="s">
        <v>201</v>
      </c>
      <c r="Y80" s="66" t="s">
        <v>202</v>
      </c>
      <c r="Z80" s="40" t="s">
        <v>56</v>
      </c>
      <c r="AA80" s="41">
        <v>1</v>
      </c>
      <c r="AB80" s="41"/>
      <c r="AC80" s="41"/>
      <c r="AD80" s="9">
        <f t="shared" si="3"/>
        <v>1</v>
      </c>
      <c r="AE80" s="9"/>
      <c r="AF80" s="9"/>
      <c r="AG80" s="9"/>
      <c r="AH80" s="9"/>
      <c r="AI80" s="9"/>
      <c r="AJ80" s="9"/>
      <c r="AK80" s="9"/>
      <c r="AL80" s="9"/>
      <c r="AM80" s="9"/>
    </row>
    <row r="81" spans="1:39" s="51" customFormat="1" ht="12.75" customHeight="1">
      <c r="A81" s="38">
        <f t="shared" si="2"/>
        <v>75</v>
      </c>
      <c r="B81" s="39" t="s">
        <v>203</v>
      </c>
      <c r="C81" s="39" t="s">
        <v>596</v>
      </c>
      <c r="D81" s="49" t="s">
        <v>887</v>
      </c>
      <c r="E81" s="50">
        <v>1</v>
      </c>
      <c r="F81" s="50"/>
      <c r="G81" s="38" t="s">
        <v>517</v>
      </c>
      <c r="H81" s="38"/>
      <c r="I81" s="38">
        <v>5</v>
      </c>
      <c r="J81" s="38"/>
      <c r="K81" s="38"/>
      <c r="L81" s="38"/>
      <c r="M81" s="58"/>
      <c r="N81" s="158" t="s">
        <v>517</v>
      </c>
      <c r="O81" s="136"/>
      <c r="P81" s="137"/>
      <c r="Q81" s="62"/>
      <c r="R81" s="67"/>
      <c r="S81" s="63"/>
      <c r="T81" s="40"/>
      <c r="U81" s="41"/>
      <c r="V81" s="41"/>
      <c r="W81" s="62" t="s">
        <v>840</v>
      </c>
      <c r="X81" s="40" t="s">
        <v>203</v>
      </c>
      <c r="Y81" s="63" t="s">
        <v>204</v>
      </c>
      <c r="Z81" s="40" t="s">
        <v>56</v>
      </c>
      <c r="AA81" s="41">
        <v>1</v>
      </c>
      <c r="AB81" s="41"/>
      <c r="AC81" s="41"/>
      <c r="AD81" s="9">
        <f t="shared" si="3"/>
        <v>1</v>
      </c>
      <c r="AE81" s="9"/>
      <c r="AF81" s="9"/>
      <c r="AG81" s="9"/>
      <c r="AH81" s="9"/>
      <c r="AI81" s="9"/>
      <c r="AJ81" s="9"/>
      <c r="AK81" s="9"/>
      <c r="AL81" s="9"/>
      <c r="AM81" s="9"/>
    </row>
    <row r="82" spans="1:39" s="51" customFormat="1" ht="12.75" customHeight="1">
      <c r="A82" s="38">
        <f t="shared" si="2"/>
        <v>76</v>
      </c>
      <c r="B82" s="39" t="s">
        <v>208</v>
      </c>
      <c r="C82" s="39" t="s">
        <v>563</v>
      </c>
      <c r="D82" s="49" t="s">
        <v>888</v>
      </c>
      <c r="E82" s="50">
        <v>3</v>
      </c>
      <c r="F82" s="50"/>
      <c r="G82" s="38" t="s">
        <v>517</v>
      </c>
      <c r="H82" s="38"/>
      <c r="I82" s="38">
        <v>4</v>
      </c>
      <c r="J82" s="38"/>
      <c r="K82" s="38"/>
      <c r="L82" s="38"/>
      <c r="M82" s="58"/>
      <c r="N82" s="158" t="s">
        <v>517</v>
      </c>
      <c r="O82" s="136"/>
      <c r="P82" s="137"/>
      <c r="Q82" s="62"/>
      <c r="R82" s="63"/>
      <c r="S82" s="63"/>
      <c r="T82" s="40"/>
      <c r="U82" s="41"/>
      <c r="V82" s="41"/>
      <c r="W82" s="62" t="s">
        <v>840</v>
      </c>
      <c r="X82" s="40" t="s">
        <v>208</v>
      </c>
      <c r="Y82" s="63" t="s">
        <v>209</v>
      </c>
      <c r="Z82" s="40" t="s">
        <v>56</v>
      </c>
      <c r="AA82" s="41">
        <v>4</v>
      </c>
      <c r="AB82" s="41"/>
      <c r="AC82" s="41"/>
      <c r="AD82" s="9">
        <f t="shared" si="3"/>
        <v>1</v>
      </c>
      <c r="AE82" s="9"/>
      <c r="AF82" s="9"/>
      <c r="AG82" s="9"/>
      <c r="AH82" s="9"/>
      <c r="AI82" s="9"/>
      <c r="AJ82" s="9"/>
      <c r="AK82" s="9"/>
      <c r="AL82" s="9"/>
      <c r="AM82" s="9"/>
    </row>
    <row r="83" spans="1:39" s="51" customFormat="1" ht="12.75" customHeight="1">
      <c r="A83" s="38">
        <f t="shared" si="2"/>
        <v>77</v>
      </c>
      <c r="B83" s="39" t="s">
        <v>210</v>
      </c>
      <c r="C83" s="39" t="s">
        <v>591</v>
      </c>
      <c r="D83" s="49" t="s">
        <v>888</v>
      </c>
      <c r="E83" s="50">
        <v>7</v>
      </c>
      <c r="F83" s="50"/>
      <c r="G83" s="38" t="s">
        <v>517</v>
      </c>
      <c r="H83" s="38"/>
      <c r="I83" s="38">
        <v>4</v>
      </c>
      <c r="J83" s="38"/>
      <c r="K83" s="38"/>
      <c r="L83" s="38"/>
      <c r="M83" s="58"/>
      <c r="N83" s="158" t="s">
        <v>517</v>
      </c>
      <c r="O83" s="136"/>
      <c r="P83" s="137"/>
      <c r="Q83" s="62"/>
      <c r="R83" s="63"/>
      <c r="S83" s="63"/>
      <c r="T83" s="40"/>
      <c r="U83" s="41"/>
      <c r="V83" s="41"/>
      <c r="W83" s="62" t="s">
        <v>840</v>
      </c>
      <c r="X83" s="64" t="s">
        <v>210</v>
      </c>
      <c r="Y83" s="63" t="s">
        <v>211</v>
      </c>
      <c r="Z83" s="63" t="s">
        <v>56</v>
      </c>
      <c r="AA83" s="41">
        <v>12</v>
      </c>
      <c r="AB83" s="41"/>
      <c r="AC83" s="41"/>
      <c r="AD83" s="9">
        <f t="shared" si="3"/>
        <v>1</v>
      </c>
      <c r="AE83" s="9"/>
      <c r="AF83" s="9"/>
      <c r="AG83" s="9"/>
      <c r="AH83" s="9"/>
      <c r="AI83" s="9"/>
      <c r="AJ83" s="9"/>
      <c r="AK83" s="9"/>
      <c r="AL83" s="9"/>
      <c r="AM83" s="9"/>
    </row>
    <row r="84" spans="1:39" s="51" customFormat="1" ht="12.75" customHeight="1">
      <c r="A84" s="38">
        <f t="shared" si="2"/>
        <v>78</v>
      </c>
      <c r="B84" s="39" t="s">
        <v>597</v>
      </c>
      <c r="C84" s="39" t="s">
        <v>598</v>
      </c>
      <c r="D84" s="49"/>
      <c r="E84" s="50"/>
      <c r="F84" s="50"/>
      <c r="G84" s="38" t="s">
        <v>520</v>
      </c>
      <c r="H84" s="38"/>
      <c r="I84" s="38">
        <v>2</v>
      </c>
      <c r="J84" s="38"/>
      <c r="K84" s="38"/>
      <c r="L84" s="38"/>
      <c r="M84" s="58"/>
      <c r="N84" s="158" t="s">
        <v>517</v>
      </c>
      <c r="O84" s="136"/>
      <c r="P84" s="137"/>
      <c r="Q84" s="62"/>
      <c r="R84" s="63"/>
      <c r="S84" s="63"/>
      <c r="T84" s="40"/>
      <c r="U84" s="41"/>
      <c r="V84" s="41"/>
      <c r="W84" s="62"/>
      <c r="X84" s="40"/>
      <c r="Y84" s="63"/>
      <c r="Z84" s="40"/>
      <c r="AA84" s="41"/>
      <c r="AB84" s="41"/>
      <c r="AC84" s="41"/>
      <c r="AD84" s="9">
        <f t="shared" si="3"/>
        <v>0</v>
      </c>
      <c r="AE84" s="9"/>
      <c r="AF84" s="9"/>
      <c r="AG84" s="9"/>
      <c r="AH84" s="9"/>
      <c r="AI84" s="9"/>
      <c r="AJ84" s="9"/>
      <c r="AK84" s="9"/>
      <c r="AL84" s="9"/>
      <c r="AM84" s="9"/>
    </row>
    <row r="85" spans="1:39" s="51" customFormat="1" ht="12.75" customHeight="1">
      <c r="A85" s="38">
        <f t="shared" si="2"/>
        <v>79</v>
      </c>
      <c r="B85" s="39" t="s">
        <v>214</v>
      </c>
      <c r="C85" s="39" t="s">
        <v>599</v>
      </c>
      <c r="D85" s="49" t="s">
        <v>887</v>
      </c>
      <c r="E85" s="50">
        <v>1</v>
      </c>
      <c r="F85" s="50"/>
      <c r="G85" s="38" t="s">
        <v>517</v>
      </c>
      <c r="H85" s="38"/>
      <c r="I85" s="38">
        <v>3</v>
      </c>
      <c r="J85" s="38"/>
      <c r="K85" s="38"/>
      <c r="L85" s="38"/>
      <c r="M85" s="58"/>
      <c r="N85" s="158" t="s">
        <v>517</v>
      </c>
      <c r="O85" s="136"/>
      <c r="P85" s="137"/>
      <c r="Q85" s="62"/>
      <c r="R85" s="39"/>
      <c r="S85" s="39"/>
      <c r="T85" s="49"/>
      <c r="U85" s="50"/>
      <c r="V85" s="50"/>
      <c r="W85" s="62" t="s">
        <v>840</v>
      </c>
      <c r="X85" s="65" t="s">
        <v>214</v>
      </c>
      <c r="Y85" s="66" t="s">
        <v>215</v>
      </c>
      <c r="Z85" s="40" t="s">
        <v>56</v>
      </c>
      <c r="AA85" s="41">
        <v>1</v>
      </c>
      <c r="AB85" s="41"/>
      <c r="AC85" s="41"/>
      <c r="AD85" s="9">
        <f t="shared" si="3"/>
        <v>1</v>
      </c>
      <c r="AE85" s="9"/>
      <c r="AF85" s="9"/>
      <c r="AG85" s="9"/>
      <c r="AH85" s="9"/>
      <c r="AI85" s="9"/>
      <c r="AJ85" s="9"/>
      <c r="AK85" s="9"/>
      <c r="AL85" s="9"/>
      <c r="AM85" s="9"/>
    </row>
    <row r="86" spans="1:39" s="51" customFormat="1" ht="12.75" customHeight="1">
      <c r="A86" s="38">
        <f t="shared" si="2"/>
        <v>80</v>
      </c>
      <c r="B86" s="39" t="s">
        <v>216</v>
      </c>
      <c r="C86" s="39" t="s">
        <v>600</v>
      </c>
      <c r="D86" s="49" t="s">
        <v>886</v>
      </c>
      <c r="E86" s="50">
        <v>13</v>
      </c>
      <c r="F86" s="50"/>
      <c r="G86" s="38" t="s">
        <v>517</v>
      </c>
      <c r="H86" s="38"/>
      <c r="I86" s="38">
        <v>3</v>
      </c>
      <c r="J86" s="38"/>
      <c r="K86" s="38"/>
      <c r="L86" s="38"/>
      <c r="M86" s="58"/>
      <c r="N86" s="158" t="s">
        <v>517</v>
      </c>
      <c r="O86" s="136"/>
      <c r="P86" s="137"/>
      <c r="Q86" s="62"/>
      <c r="R86" s="67"/>
      <c r="S86" s="63"/>
      <c r="T86" s="40"/>
      <c r="U86" s="41"/>
      <c r="V86" s="41"/>
      <c r="W86" s="62" t="s">
        <v>840</v>
      </c>
      <c r="X86" s="40" t="s">
        <v>216</v>
      </c>
      <c r="Y86" s="63" t="s">
        <v>217</v>
      </c>
      <c r="Z86" s="40" t="s">
        <v>56</v>
      </c>
      <c r="AA86" s="41">
        <v>16</v>
      </c>
      <c r="AB86" s="41"/>
      <c r="AC86" s="41"/>
      <c r="AD86" s="9">
        <f t="shared" si="3"/>
        <v>1</v>
      </c>
      <c r="AE86" s="9"/>
      <c r="AF86" s="9"/>
      <c r="AG86" s="9"/>
      <c r="AH86" s="9"/>
      <c r="AI86" s="9"/>
      <c r="AJ86" s="9"/>
      <c r="AK86" s="9"/>
      <c r="AL86" s="9"/>
      <c r="AM86" s="9"/>
    </row>
    <row r="87" spans="1:39" s="51" customFormat="1" ht="12.75" customHeight="1">
      <c r="A87" s="38">
        <f t="shared" si="2"/>
        <v>81</v>
      </c>
      <c r="B87" s="39" t="s">
        <v>601</v>
      </c>
      <c r="C87" s="39" t="s">
        <v>602</v>
      </c>
      <c r="D87" s="49"/>
      <c r="E87" s="50"/>
      <c r="F87" s="50"/>
      <c r="G87" s="38" t="s">
        <v>520</v>
      </c>
      <c r="H87" s="38"/>
      <c r="I87" s="38">
        <v>2</v>
      </c>
      <c r="J87" s="38"/>
      <c r="K87" s="38"/>
      <c r="L87" s="38"/>
      <c r="M87" s="58"/>
      <c r="N87" s="158" t="s">
        <v>517</v>
      </c>
      <c r="O87" s="136"/>
      <c r="P87" s="137"/>
      <c r="Q87" s="62"/>
      <c r="R87" s="66"/>
      <c r="S87" s="63"/>
      <c r="T87" s="40"/>
      <c r="U87" s="41"/>
      <c r="V87" s="41"/>
      <c r="W87" s="62"/>
      <c r="X87" s="65"/>
      <c r="Y87" s="66"/>
      <c r="Z87" s="40"/>
      <c r="AA87" s="41"/>
      <c r="AB87" s="41"/>
      <c r="AC87" s="41"/>
      <c r="AD87" s="9">
        <f t="shared" si="3"/>
        <v>0</v>
      </c>
      <c r="AE87" s="9"/>
      <c r="AF87" s="9"/>
      <c r="AG87" s="9"/>
      <c r="AH87" s="9"/>
      <c r="AI87" s="9"/>
      <c r="AJ87" s="9"/>
      <c r="AK87" s="9"/>
      <c r="AL87" s="9"/>
      <c r="AM87" s="9"/>
    </row>
    <row r="88" spans="1:39" s="51" customFormat="1" ht="12.75" customHeight="1">
      <c r="A88" s="38">
        <f t="shared" si="2"/>
        <v>82</v>
      </c>
      <c r="B88" s="39" t="s">
        <v>603</v>
      </c>
      <c r="C88" s="39" t="s">
        <v>535</v>
      </c>
      <c r="D88" s="49"/>
      <c r="E88" s="50"/>
      <c r="F88" s="50"/>
      <c r="G88" s="38" t="s">
        <v>520</v>
      </c>
      <c r="H88" s="38"/>
      <c r="I88" s="38">
        <v>3</v>
      </c>
      <c r="J88" s="38"/>
      <c r="K88" s="38"/>
      <c r="L88" s="38"/>
      <c r="M88" s="58"/>
      <c r="N88" s="158" t="s">
        <v>517</v>
      </c>
      <c r="O88" s="136"/>
      <c r="P88" s="137"/>
      <c r="Q88" s="62"/>
      <c r="R88" s="67"/>
      <c r="S88" s="63"/>
      <c r="T88" s="40"/>
      <c r="U88" s="41"/>
      <c r="V88" s="41"/>
      <c r="W88" s="62"/>
      <c r="X88" s="40"/>
      <c r="Y88" s="63"/>
      <c r="Z88" s="40"/>
      <c r="AA88" s="41"/>
      <c r="AB88" s="41"/>
      <c r="AC88" s="41"/>
      <c r="AD88" s="9">
        <f t="shared" si="3"/>
        <v>0</v>
      </c>
      <c r="AE88" s="9"/>
      <c r="AF88" s="9"/>
      <c r="AG88" s="9"/>
      <c r="AH88" s="9"/>
      <c r="AI88" s="9"/>
      <c r="AJ88" s="9"/>
      <c r="AK88" s="9"/>
      <c r="AL88" s="9"/>
      <c r="AM88" s="9"/>
    </row>
    <row r="89" spans="1:39" s="51" customFormat="1" ht="12.75" customHeight="1">
      <c r="A89" s="38">
        <f t="shared" si="2"/>
        <v>83</v>
      </c>
      <c r="B89" s="39" t="s">
        <v>220</v>
      </c>
      <c r="C89" s="39" t="s">
        <v>604</v>
      </c>
      <c r="D89" s="49" t="s">
        <v>888</v>
      </c>
      <c r="E89" s="50">
        <v>3</v>
      </c>
      <c r="F89" s="50"/>
      <c r="G89" s="38" t="s">
        <v>517</v>
      </c>
      <c r="H89" s="38"/>
      <c r="I89" s="38">
        <v>4</v>
      </c>
      <c r="J89" s="38"/>
      <c r="K89" s="38"/>
      <c r="L89" s="38"/>
      <c r="M89" s="58"/>
      <c r="N89" s="158" t="s">
        <v>517</v>
      </c>
      <c r="O89" s="136"/>
      <c r="P89" s="137"/>
      <c r="Q89" s="62"/>
      <c r="R89" s="63"/>
      <c r="S89" s="63"/>
      <c r="T89" s="40"/>
      <c r="U89" s="41"/>
      <c r="V89" s="41"/>
      <c r="W89" s="62" t="s">
        <v>840</v>
      </c>
      <c r="X89" s="40" t="s">
        <v>220</v>
      </c>
      <c r="Y89" s="63" t="s">
        <v>221</v>
      </c>
      <c r="Z89" s="40" t="s">
        <v>88</v>
      </c>
      <c r="AA89" s="41">
        <v>9</v>
      </c>
      <c r="AB89" s="41">
        <v>0</v>
      </c>
      <c r="AC89" s="41"/>
      <c r="AD89" s="9">
        <f t="shared" si="3"/>
        <v>1</v>
      </c>
      <c r="AE89" s="9"/>
      <c r="AF89" s="9"/>
      <c r="AG89" s="9"/>
      <c r="AH89" s="9"/>
      <c r="AI89" s="9"/>
      <c r="AJ89" s="9"/>
      <c r="AK89" s="9"/>
      <c r="AL89" s="9"/>
      <c r="AM89" s="9"/>
    </row>
    <row r="90" spans="1:39" s="51" customFormat="1" ht="12.75" customHeight="1">
      <c r="A90" s="38">
        <f t="shared" si="2"/>
        <v>84</v>
      </c>
      <c r="B90" s="39" t="s">
        <v>222</v>
      </c>
      <c r="C90" s="39" t="s">
        <v>605</v>
      </c>
      <c r="D90" s="49" t="s">
        <v>888</v>
      </c>
      <c r="E90" s="50">
        <v>3</v>
      </c>
      <c r="F90" s="50"/>
      <c r="G90" s="38" t="s">
        <v>517</v>
      </c>
      <c r="H90" s="38"/>
      <c r="I90" s="38">
        <v>4</v>
      </c>
      <c r="J90" s="38"/>
      <c r="K90" s="38"/>
      <c r="L90" s="38"/>
      <c r="M90" s="58"/>
      <c r="N90" s="158" t="s">
        <v>517</v>
      </c>
      <c r="O90" s="136"/>
      <c r="P90" s="137"/>
      <c r="Q90" s="62"/>
      <c r="R90" s="63"/>
      <c r="S90" s="63"/>
      <c r="T90" s="40"/>
      <c r="U90" s="41"/>
      <c r="V90" s="41"/>
      <c r="W90" s="62" t="s">
        <v>840</v>
      </c>
      <c r="X90" s="64" t="s">
        <v>222</v>
      </c>
      <c r="Y90" s="63" t="s">
        <v>223</v>
      </c>
      <c r="Z90" s="63" t="s">
        <v>88</v>
      </c>
      <c r="AA90" s="41">
        <v>9</v>
      </c>
      <c r="AB90" s="41">
        <v>0</v>
      </c>
      <c r="AC90" s="41"/>
      <c r="AD90" s="9">
        <f t="shared" si="3"/>
        <v>1</v>
      </c>
      <c r="AE90" s="9"/>
      <c r="AF90" s="9"/>
      <c r="AG90" s="9"/>
      <c r="AH90" s="9"/>
      <c r="AI90" s="9"/>
      <c r="AJ90" s="9"/>
      <c r="AK90" s="9"/>
      <c r="AL90" s="9"/>
      <c r="AM90" s="9"/>
    </row>
    <row r="91" spans="1:39" s="51" customFormat="1" ht="12.75" customHeight="1">
      <c r="A91" s="38">
        <f t="shared" si="2"/>
        <v>85</v>
      </c>
      <c r="B91" s="39" t="s">
        <v>224</v>
      </c>
      <c r="C91" s="39" t="s">
        <v>606</v>
      </c>
      <c r="D91" s="49" t="s">
        <v>888</v>
      </c>
      <c r="E91" s="50">
        <v>3</v>
      </c>
      <c r="F91" s="50"/>
      <c r="G91" s="38" t="s">
        <v>517</v>
      </c>
      <c r="H91" s="38"/>
      <c r="I91" s="38">
        <v>4</v>
      </c>
      <c r="J91" s="38"/>
      <c r="K91" s="38"/>
      <c r="L91" s="38"/>
      <c r="M91" s="58"/>
      <c r="N91" s="158" t="s">
        <v>517</v>
      </c>
      <c r="O91" s="136"/>
      <c r="P91" s="137"/>
      <c r="Q91" s="62"/>
      <c r="R91" s="63"/>
      <c r="S91" s="63"/>
      <c r="T91" s="40"/>
      <c r="U91" s="41"/>
      <c r="V91" s="41"/>
      <c r="W91" s="62" t="s">
        <v>840</v>
      </c>
      <c r="X91" s="40" t="s">
        <v>224</v>
      </c>
      <c r="Y91" s="63" t="s">
        <v>225</v>
      </c>
      <c r="Z91" s="40" t="s">
        <v>88</v>
      </c>
      <c r="AA91" s="41">
        <v>9</v>
      </c>
      <c r="AB91" s="41">
        <v>0</v>
      </c>
      <c r="AC91" s="41"/>
      <c r="AD91" s="9">
        <f t="shared" si="3"/>
        <v>1</v>
      </c>
      <c r="AE91" s="9"/>
      <c r="AF91" s="9"/>
      <c r="AG91" s="9"/>
      <c r="AH91" s="9"/>
      <c r="AI91" s="9"/>
      <c r="AJ91" s="9"/>
      <c r="AK91" s="9"/>
      <c r="AL91" s="9"/>
      <c r="AM91" s="9"/>
    </row>
    <row r="92" spans="1:39" s="51" customFormat="1" ht="12.75" customHeight="1">
      <c r="A92" s="38">
        <f t="shared" si="2"/>
        <v>86</v>
      </c>
      <c r="B92" s="39" t="s">
        <v>607</v>
      </c>
      <c r="C92" s="39" t="s">
        <v>551</v>
      </c>
      <c r="D92" s="49"/>
      <c r="E92" s="50"/>
      <c r="F92" s="50"/>
      <c r="G92" s="38" t="s">
        <v>520</v>
      </c>
      <c r="H92" s="38"/>
      <c r="I92" s="38">
        <v>3</v>
      </c>
      <c r="J92" s="38"/>
      <c r="K92" s="38"/>
      <c r="L92" s="38"/>
      <c r="M92" s="58"/>
      <c r="N92" s="158" t="s">
        <v>517</v>
      </c>
      <c r="O92" s="136"/>
      <c r="P92" s="137"/>
      <c r="Q92" s="62"/>
      <c r="R92" s="63"/>
      <c r="S92" s="63"/>
      <c r="T92" s="40"/>
      <c r="U92" s="41"/>
      <c r="V92" s="41"/>
      <c r="W92" s="62"/>
      <c r="X92" s="40"/>
      <c r="Y92" s="63"/>
      <c r="Z92" s="40"/>
      <c r="AA92" s="41"/>
      <c r="AB92" s="41"/>
      <c r="AC92" s="41"/>
      <c r="AD92" s="9">
        <f t="shared" si="3"/>
        <v>0</v>
      </c>
      <c r="AE92" s="9"/>
      <c r="AF92" s="9"/>
      <c r="AG92" s="9"/>
      <c r="AH92" s="9"/>
      <c r="AI92" s="9"/>
      <c r="AJ92" s="9"/>
      <c r="AK92" s="9"/>
      <c r="AL92" s="9"/>
      <c r="AM92" s="9"/>
    </row>
    <row r="93" spans="1:39" s="51" customFormat="1" ht="12.75" customHeight="1">
      <c r="A93" s="38">
        <f t="shared" si="2"/>
        <v>87</v>
      </c>
      <c r="B93" s="39" t="s">
        <v>226</v>
      </c>
      <c r="C93" s="39" t="s">
        <v>608</v>
      </c>
      <c r="D93" s="49" t="s">
        <v>888</v>
      </c>
      <c r="E93" s="50">
        <v>3</v>
      </c>
      <c r="F93" s="50"/>
      <c r="G93" s="38" t="s">
        <v>517</v>
      </c>
      <c r="H93" s="38"/>
      <c r="I93" s="38">
        <v>4</v>
      </c>
      <c r="J93" s="38"/>
      <c r="K93" s="38"/>
      <c r="L93" s="38"/>
      <c r="M93" s="58"/>
      <c r="N93" s="158" t="s">
        <v>517</v>
      </c>
      <c r="O93" s="136"/>
      <c r="P93" s="137"/>
      <c r="Q93" s="62"/>
      <c r="R93" s="39"/>
      <c r="S93" s="39"/>
      <c r="T93" s="49"/>
      <c r="U93" s="50"/>
      <c r="V93" s="50"/>
      <c r="W93" s="62" t="s">
        <v>840</v>
      </c>
      <c r="X93" s="65" t="s">
        <v>226</v>
      </c>
      <c r="Y93" s="66" t="s">
        <v>227</v>
      </c>
      <c r="Z93" s="40" t="s">
        <v>88</v>
      </c>
      <c r="AA93" s="41">
        <v>9</v>
      </c>
      <c r="AB93" s="41">
        <v>0</v>
      </c>
      <c r="AC93" s="41"/>
      <c r="AD93" s="9">
        <f t="shared" si="3"/>
        <v>1</v>
      </c>
      <c r="AE93" s="9"/>
      <c r="AF93" s="9"/>
      <c r="AG93" s="9"/>
      <c r="AH93" s="9"/>
      <c r="AI93" s="9"/>
      <c r="AJ93" s="9"/>
      <c r="AK93" s="9"/>
      <c r="AL93" s="9"/>
      <c r="AM93" s="9"/>
    </row>
    <row r="94" spans="1:39" s="51" customFormat="1" ht="12.75" customHeight="1">
      <c r="A94" s="38">
        <f t="shared" si="2"/>
        <v>88</v>
      </c>
      <c r="B94" s="39" t="s">
        <v>228</v>
      </c>
      <c r="C94" s="39" t="s">
        <v>609</v>
      </c>
      <c r="D94" s="49" t="s">
        <v>888</v>
      </c>
      <c r="E94" s="50">
        <v>3</v>
      </c>
      <c r="F94" s="50"/>
      <c r="G94" s="38" t="s">
        <v>517</v>
      </c>
      <c r="H94" s="38"/>
      <c r="I94" s="38">
        <v>4</v>
      </c>
      <c r="J94" s="38"/>
      <c r="K94" s="38"/>
      <c r="L94" s="38"/>
      <c r="M94" s="58"/>
      <c r="N94" s="158" t="s">
        <v>517</v>
      </c>
      <c r="O94" s="136"/>
      <c r="P94" s="137"/>
      <c r="Q94" s="62"/>
      <c r="R94" s="63"/>
      <c r="S94" s="63"/>
      <c r="T94" s="40"/>
      <c r="U94" s="41"/>
      <c r="V94" s="41"/>
      <c r="W94" s="62" t="s">
        <v>840</v>
      </c>
      <c r="X94" s="40" t="s">
        <v>228</v>
      </c>
      <c r="Y94" s="63" t="s">
        <v>229</v>
      </c>
      <c r="Z94" s="40" t="s">
        <v>88</v>
      </c>
      <c r="AA94" s="41">
        <v>9</v>
      </c>
      <c r="AB94" s="41">
        <v>0</v>
      </c>
      <c r="AC94" s="41"/>
      <c r="AD94" s="9">
        <f t="shared" si="3"/>
        <v>1</v>
      </c>
      <c r="AE94" s="9"/>
      <c r="AF94" s="9"/>
      <c r="AG94" s="9"/>
      <c r="AH94" s="9"/>
      <c r="AI94" s="9"/>
      <c r="AJ94" s="9"/>
      <c r="AK94" s="9"/>
      <c r="AL94" s="9"/>
      <c r="AM94" s="9"/>
    </row>
    <row r="95" spans="1:39" s="51" customFormat="1" ht="12.75" customHeight="1">
      <c r="A95" s="38">
        <f t="shared" si="2"/>
        <v>89</v>
      </c>
      <c r="B95" s="39" t="s">
        <v>230</v>
      </c>
      <c r="C95" s="39" t="s">
        <v>610</v>
      </c>
      <c r="D95" s="49" t="s">
        <v>888</v>
      </c>
      <c r="E95" s="50">
        <v>3</v>
      </c>
      <c r="F95" s="50"/>
      <c r="G95" s="38" t="s">
        <v>517</v>
      </c>
      <c r="H95" s="38"/>
      <c r="I95" s="38">
        <v>3</v>
      </c>
      <c r="J95" s="38"/>
      <c r="K95" s="38"/>
      <c r="L95" s="38"/>
      <c r="M95" s="58"/>
      <c r="N95" s="158" t="s">
        <v>517</v>
      </c>
      <c r="O95" s="136"/>
      <c r="P95" s="137"/>
      <c r="Q95" s="62"/>
      <c r="R95" s="67"/>
      <c r="S95" s="63"/>
      <c r="T95" s="40"/>
      <c r="U95" s="41"/>
      <c r="V95" s="41"/>
      <c r="W95" s="62" t="s">
        <v>840</v>
      </c>
      <c r="X95" s="40" t="s">
        <v>230</v>
      </c>
      <c r="Y95" s="63" t="s">
        <v>231</v>
      </c>
      <c r="Z95" s="40" t="s">
        <v>88</v>
      </c>
      <c r="AA95" s="41">
        <v>9</v>
      </c>
      <c r="AB95" s="41">
        <v>0</v>
      </c>
      <c r="AC95" s="41"/>
      <c r="AD95" s="9">
        <f t="shared" si="3"/>
        <v>1</v>
      </c>
      <c r="AE95" s="9"/>
      <c r="AF95" s="9"/>
      <c r="AG95" s="9"/>
      <c r="AH95" s="9"/>
      <c r="AI95" s="9"/>
      <c r="AJ95" s="9"/>
      <c r="AK95" s="9"/>
      <c r="AL95" s="9"/>
      <c r="AM95" s="9"/>
    </row>
    <row r="96" spans="1:39" s="51" customFormat="1" ht="12.75" customHeight="1">
      <c r="A96" s="38">
        <f t="shared" si="2"/>
        <v>90</v>
      </c>
      <c r="B96" s="39" t="s">
        <v>232</v>
      </c>
      <c r="C96" s="39" t="s">
        <v>611</v>
      </c>
      <c r="D96" s="49" t="s">
        <v>888</v>
      </c>
      <c r="E96" s="50">
        <v>3</v>
      </c>
      <c r="F96" s="50"/>
      <c r="G96" s="38" t="s">
        <v>517</v>
      </c>
      <c r="H96" s="38"/>
      <c r="I96" s="38">
        <v>3</v>
      </c>
      <c r="J96" s="38"/>
      <c r="K96" s="38"/>
      <c r="L96" s="38"/>
      <c r="M96" s="58"/>
      <c r="N96" s="158" t="s">
        <v>517</v>
      </c>
      <c r="O96" s="136"/>
      <c r="P96" s="137"/>
      <c r="Q96" s="62"/>
      <c r="R96" s="66"/>
      <c r="S96" s="63"/>
      <c r="T96" s="40"/>
      <c r="U96" s="41"/>
      <c r="V96" s="41"/>
      <c r="W96" s="62" t="s">
        <v>840</v>
      </c>
      <c r="X96" s="65" t="s">
        <v>232</v>
      </c>
      <c r="Y96" s="66" t="s">
        <v>233</v>
      </c>
      <c r="Z96" s="40" t="s">
        <v>88</v>
      </c>
      <c r="AA96" s="41">
        <v>9</v>
      </c>
      <c r="AB96" s="41">
        <v>0</v>
      </c>
      <c r="AC96" s="41"/>
      <c r="AD96" s="9">
        <f t="shared" si="3"/>
        <v>1</v>
      </c>
      <c r="AE96" s="9"/>
      <c r="AF96" s="9"/>
      <c r="AG96" s="9"/>
      <c r="AH96" s="9"/>
      <c r="AI96" s="9"/>
      <c r="AJ96" s="9"/>
      <c r="AK96" s="9"/>
      <c r="AL96" s="9"/>
      <c r="AM96" s="9"/>
    </row>
    <row r="97" spans="1:39" s="51" customFormat="1" ht="12.75" customHeight="1">
      <c r="A97" s="38">
        <f t="shared" si="2"/>
        <v>91</v>
      </c>
      <c r="B97" s="39" t="s">
        <v>235</v>
      </c>
      <c r="C97" s="39" t="s">
        <v>612</v>
      </c>
      <c r="D97" s="49" t="s">
        <v>888</v>
      </c>
      <c r="E97" s="50">
        <v>4</v>
      </c>
      <c r="F97" s="50"/>
      <c r="G97" s="38" t="s">
        <v>517</v>
      </c>
      <c r="H97" s="38"/>
      <c r="I97" s="38">
        <v>3</v>
      </c>
      <c r="J97" s="38"/>
      <c r="K97" s="38"/>
      <c r="L97" s="38"/>
      <c r="M97" s="58"/>
      <c r="N97" s="158" t="s">
        <v>517</v>
      </c>
      <c r="O97" s="136"/>
      <c r="P97" s="137"/>
      <c r="Q97" s="62"/>
      <c r="R97" s="67"/>
      <c r="S97" s="63"/>
      <c r="T97" s="40"/>
      <c r="U97" s="41"/>
      <c r="V97" s="41"/>
      <c r="W97" s="62" t="s">
        <v>840</v>
      </c>
      <c r="X97" s="40" t="s">
        <v>235</v>
      </c>
      <c r="Y97" s="63" t="s">
        <v>236</v>
      </c>
      <c r="Z97" s="40" t="s">
        <v>88</v>
      </c>
      <c r="AA97" s="41">
        <v>9</v>
      </c>
      <c r="AB97" s="41">
        <v>0</v>
      </c>
      <c r="AC97" s="41"/>
      <c r="AD97" s="9">
        <f t="shared" si="3"/>
        <v>1</v>
      </c>
      <c r="AE97" s="9"/>
      <c r="AF97" s="9"/>
      <c r="AG97" s="9"/>
      <c r="AH97" s="9"/>
      <c r="AI97" s="9"/>
      <c r="AJ97" s="9"/>
      <c r="AK97" s="9"/>
      <c r="AL97" s="9"/>
      <c r="AM97" s="9"/>
    </row>
    <row r="98" spans="1:39" s="51" customFormat="1" ht="12.75" customHeight="1">
      <c r="A98" s="38">
        <f t="shared" si="2"/>
        <v>92</v>
      </c>
      <c r="B98" s="39" t="s">
        <v>239</v>
      </c>
      <c r="C98" s="39" t="s">
        <v>613</v>
      </c>
      <c r="D98" s="49" t="s">
        <v>888</v>
      </c>
      <c r="E98" s="50">
        <v>3</v>
      </c>
      <c r="F98" s="50"/>
      <c r="G98" s="38" t="s">
        <v>517</v>
      </c>
      <c r="H98" s="38"/>
      <c r="I98" s="38">
        <v>3</v>
      </c>
      <c r="J98" s="38"/>
      <c r="K98" s="38"/>
      <c r="L98" s="38"/>
      <c r="M98" s="58"/>
      <c r="N98" s="158" t="s">
        <v>517</v>
      </c>
      <c r="O98" s="136"/>
      <c r="P98" s="137"/>
      <c r="Q98" s="62"/>
      <c r="R98" s="66"/>
      <c r="S98" s="63"/>
      <c r="T98" s="40"/>
      <c r="U98" s="41"/>
      <c r="V98" s="41"/>
      <c r="W98" s="62" t="s">
        <v>840</v>
      </c>
      <c r="X98" s="65" t="s">
        <v>239</v>
      </c>
      <c r="Y98" s="66" t="s">
        <v>240</v>
      </c>
      <c r="Z98" s="40" t="s">
        <v>88</v>
      </c>
      <c r="AA98" s="41">
        <v>9</v>
      </c>
      <c r="AB98" s="41">
        <v>0</v>
      </c>
      <c r="AC98" s="41"/>
      <c r="AD98" s="9">
        <f t="shared" si="3"/>
        <v>1</v>
      </c>
      <c r="AE98" s="9"/>
      <c r="AF98" s="9"/>
      <c r="AG98" s="9"/>
      <c r="AH98" s="9"/>
      <c r="AI98" s="9"/>
      <c r="AJ98" s="9"/>
      <c r="AK98" s="9"/>
      <c r="AL98" s="9"/>
      <c r="AM98" s="9"/>
    </row>
    <row r="99" spans="1:39" s="51" customFormat="1" ht="12.75" customHeight="1">
      <c r="A99" s="38">
        <f t="shared" si="2"/>
        <v>93</v>
      </c>
      <c r="B99" s="39" t="s">
        <v>241</v>
      </c>
      <c r="C99" s="39" t="s">
        <v>614</v>
      </c>
      <c r="D99" s="49" t="s">
        <v>888</v>
      </c>
      <c r="E99" s="50">
        <v>4</v>
      </c>
      <c r="F99" s="50"/>
      <c r="G99" s="38" t="s">
        <v>517</v>
      </c>
      <c r="H99" s="38"/>
      <c r="I99" s="38">
        <v>3</v>
      </c>
      <c r="J99" s="38"/>
      <c r="K99" s="38"/>
      <c r="L99" s="38"/>
      <c r="M99" s="58"/>
      <c r="N99" s="158" t="s">
        <v>517</v>
      </c>
      <c r="O99" s="136"/>
      <c r="P99" s="137"/>
      <c r="Q99" s="62"/>
      <c r="R99" s="66"/>
      <c r="S99" s="63"/>
      <c r="T99" s="40"/>
      <c r="U99" s="41"/>
      <c r="V99" s="41"/>
      <c r="W99" s="62" t="s">
        <v>840</v>
      </c>
      <c r="X99" s="65" t="s">
        <v>241</v>
      </c>
      <c r="Y99" s="66" t="s">
        <v>242</v>
      </c>
      <c r="Z99" s="40" t="s">
        <v>88</v>
      </c>
      <c r="AA99" s="41">
        <v>9</v>
      </c>
      <c r="AB99" s="41">
        <v>0</v>
      </c>
      <c r="AC99" s="41"/>
      <c r="AD99" s="9">
        <f t="shared" si="3"/>
        <v>1</v>
      </c>
      <c r="AE99" s="9"/>
      <c r="AF99" s="9"/>
      <c r="AG99" s="9"/>
      <c r="AH99" s="9"/>
      <c r="AI99" s="9"/>
      <c r="AJ99" s="9"/>
      <c r="AK99" s="9"/>
      <c r="AL99" s="9"/>
      <c r="AM99" s="9"/>
    </row>
    <row r="100" spans="1:39" s="51" customFormat="1" ht="12.75" customHeight="1">
      <c r="A100" s="38">
        <f t="shared" si="2"/>
        <v>94</v>
      </c>
      <c r="B100" s="39" t="s">
        <v>243</v>
      </c>
      <c r="C100" s="39" t="s">
        <v>615</v>
      </c>
      <c r="D100" s="49" t="s">
        <v>888</v>
      </c>
      <c r="E100" s="50">
        <v>4</v>
      </c>
      <c r="F100" s="50"/>
      <c r="G100" s="38" t="s">
        <v>517</v>
      </c>
      <c r="H100" s="38"/>
      <c r="I100" s="38">
        <v>3</v>
      </c>
      <c r="J100" s="38"/>
      <c r="K100" s="38"/>
      <c r="L100" s="38"/>
      <c r="M100" s="58"/>
      <c r="N100" s="158" t="s">
        <v>517</v>
      </c>
      <c r="O100" s="136"/>
      <c r="P100" s="137"/>
      <c r="Q100" s="62"/>
      <c r="R100" s="66"/>
      <c r="S100" s="63"/>
      <c r="T100" s="40"/>
      <c r="U100" s="41"/>
      <c r="V100" s="41"/>
      <c r="W100" s="62" t="s">
        <v>840</v>
      </c>
      <c r="X100" s="65" t="s">
        <v>243</v>
      </c>
      <c r="Y100" s="66" t="s">
        <v>244</v>
      </c>
      <c r="Z100" s="40" t="s">
        <v>88</v>
      </c>
      <c r="AA100" s="41">
        <v>9</v>
      </c>
      <c r="AB100" s="41">
        <v>0</v>
      </c>
      <c r="AC100" s="41"/>
      <c r="AD100" s="9">
        <f t="shared" si="3"/>
        <v>1</v>
      </c>
      <c r="AE100" s="9"/>
      <c r="AF100" s="9"/>
      <c r="AG100" s="9"/>
      <c r="AH100" s="9"/>
      <c r="AI100" s="9"/>
      <c r="AJ100" s="9"/>
      <c r="AK100" s="9"/>
      <c r="AL100" s="9"/>
      <c r="AM100" s="9"/>
    </row>
    <row r="101" spans="1:39" s="51" customFormat="1" ht="12.75" customHeight="1">
      <c r="A101" s="38">
        <f t="shared" si="2"/>
        <v>95</v>
      </c>
      <c r="B101" s="39" t="s">
        <v>245</v>
      </c>
      <c r="C101" s="39" t="s">
        <v>616</v>
      </c>
      <c r="D101" s="49" t="s">
        <v>888</v>
      </c>
      <c r="E101" s="50">
        <v>4</v>
      </c>
      <c r="F101" s="50"/>
      <c r="G101" s="38" t="s">
        <v>517</v>
      </c>
      <c r="H101" s="38"/>
      <c r="I101" s="38">
        <v>3</v>
      </c>
      <c r="J101" s="38"/>
      <c r="K101" s="38"/>
      <c r="L101" s="38"/>
      <c r="M101" s="58"/>
      <c r="N101" s="158" t="s">
        <v>517</v>
      </c>
      <c r="O101" s="136"/>
      <c r="P101" s="137"/>
      <c r="Q101" s="62"/>
      <c r="R101" s="66"/>
      <c r="S101" s="63"/>
      <c r="T101" s="40"/>
      <c r="U101" s="41"/>
      <c r="V101" s="41"/>
      <c r="W101" s="62" t="s">
        <v>840</v>
      </c>
      <c r="X101" s="65" t="s">
        <v>245</v>
      </c>
      <c r="Y101" s="66" t="s">
        <v>246</v>
      </c>
      <c r="Z101" s="40" t="s">
        <v>88</v>
      </c>
      <c r="AA101" s="41">
        <v>9</v>
      </c>
      <c r="AB101" s="41">
        <v>0</v>
      </c>
      <c r="AC101" s="41"/>
      <c r="AD101" s="9">
        <f t="shared" si="3"/>
        <v>1</v>
      </c>
      <c r="AE101" s="9"/>
      <c r="AF101" s="9"/>
      <c r="AG101" s="9"/>
      <c r="AH101" s="9"/>
      <c r="AI101" s="9"/>
      <c r="AJ101" s="9"/>
      <c r="AK101" s="9"/>
      <c r="AL101" s="9"/>
      <c r="AM101" s="9"/>
    </row>
    <row r="102" spans="1:39" s="51" customFormat="1" ht="12.75" customHeight="1">
      <c r="A102" s="38">
        <f t="shared" si="2"/>
        <v>96</v>
      </c>
      <c r="B102" s="39" t="s">
        <v>896</v>
      </c>
      <c r="C102" s="39" t="s">
        <v>618</v>
      </c>
      <c r="D102" s="49" t="s">
        <v>888</v>
      </c>
      <c r="E102" s="50">
        <v>3</v>
      </c>
      <c r="F102" s="50"/>
      <c r="G102" s="38" t="s">
        <v>517</v>
      </c>
      <c r="H102" s="38"/>
      <c r="I102" s="38">
        <v>3</v>
      </c>
      <c r="J102" s="38"/>
      <c r="K102" s="38"/>
      <c r="L102" s="38"/>
      <c r="M102" s="58"/>
      <c r="N102" s="158" t="s">
        <v>517</v>
      </c>
      <c r="O102" s="136"/>
      <c r="P102" s="137"/>
      <c r="Q102" s="62"/>
      <c r="R102" s="66"/>
      <c r="S102" s="63"/>
      <c r="T102" s="40"/>
      <c r="U102" s="41"/>
      <c r="V102" s="41"/>
      <c r="W102" s="62" t="s">
        <v>840</v>
      </c>
      <c r="X102" s="65" t="s">
        <v>617</v>
      </c>
      <c r="Y102" s="66" t="s">
        <v>897</v>
      </c>
      <c r="Z102" s="40" t="s">
        <v>88</v>
      </c>
      <c r="AA102" s="41">
        <v>9</v>
      </c>
      <c r="AB102" s="41">
        <v>0</v>
      </c>
      <c r="AC102" s="41"/>
      <c r="AD102" s="9">
        <f t="shared" si="3"/>
        <v>1</v>
      </c>
      <c r="AE102" s="9"/>
      <c r="AF102" s="9"/>
      <c r="AG102" s="9"/>
      <c r="AH102" s="9"/>
      <c r="AI102" s="9"/>
      <c r="AJ102" s="9"/>
      <c r="AK102" s="9"/>
      <c r="AL102" s="9"/>
      <c r="AM102" s="9"/>
    </row>
    <row r="103" spans="1:39" s="51" customFormat="1" ht="12.75" customHeight="1">
      <c r="A103" s="38">
        <f t="shared" si="2"/>
        <v>97</v>
      </c>
      <c r="B103" s="39" t="s">
        <v>619</v>
      </c>
      <c r="C103" s="39" t="s">
        <v>620</v>
      </c>
      <c r="D103" s="49"/>
      <c r="E103" s="50"/>
      <c r="F103" s="50"/>
      <c r="G103" s="38" t="s">
        <v>520</v>
      </c>
      <c r="H103" s="38"/>
      <c r="I103" s="38">
        <v>2</v>
      </c>
      <c r="J103" s="38"/>
      <c r="K103" s="38"/>
      <c r="L103" s="38"/>
      <c r="M103" s="58"/>
      <c r="N103" s="158" t="s">
        <v>517</v>
      </c>
      <c r="O103" s="136"/>
      <c r="P103" s="137"/>
      <c r="Q103" s="62"/>
      <c r="R103" s="66"/>
      <c r="S103" s="63"/>
      <c r="T103" s="40"/>
      <c r="U103" s="41"/>
      <c r="V103" s="41"/>
      <c r="W103" s="62"/>
      <c r="X103" s="65"/>
      <c r="Y103" s="66"/>
      <c r="Z103" s="40"/>
      <c r="AA103" s="41"/>
      <c r="AB103" s="41"/>
      <c r="AC103" s="41"/>
      <c r="AD103" s="9">
        <f t="shared" si="3"/>
        <v>0</v>
      </c>
      <c r="AE103" s="9"/>
      <c r="AF103" s="9"/>
      <c r="AG103" s="9"/>
      <c r="AH103" s="9"/>
      <c r="AI103" s="9"/>
      <c r="AJ103" s="9"/>
      <c r="AK103" s="9"/>
      <c r="AL103" s="9"/>
      <c r="AM103" s="9"/>
    </row>
    <row r="104" spans="1:39" s="51" customFormat="1" ht="12.75" customHeight="1">
      <c r="A104" s="38">
        <f t="shared" si="2"/>
        <v>98</v>
      </c>
      <c r="B104" s="39" t="s">
        <v>621</v>
      </c>
      <c r="C104" s="39" t="s">
        <v>622</v>
      </c>
      <c r="D104" s="49"/>
      <c r="E104" s="50"/>
      <c r="F104" s="50"/>
      <c r="G104" s="38" t="s">
        <v>520</v>
      </c>
      <c r="H104" s="38"/>
      <c r="I104" s="38">
        <v>3</v>
      </c>
      <c r="J104" s="38"/>
      <c r="K104" s="38"/>
      <c r="L104" s="38"/>
      <c r="M104" s="58"/>
      <c r="N104" s="158" t="s">
        <v>517</v>
      </c>
      <c r="O104" s="136"/>
      <c r="P104" s="137"/>
      <c r="Q104" s="62"/>
      <c r="R104" s="66"/>
      <c r="S104" s="63"/>
      <c r="T104" s="40"/>
      <c r="U104" s="41"/>
      <c r="V104" s="41"/>
      <c r="W104" s="62"/>
      <c r="X104" s="65"/>
      <c r="Y104" s="66"/>
      <c r="Z104" s="40"/>
      <c r="AA104" s="41"/>
      <c r="AB104" s="41"/>
      <c r="AC104" s="41"/>
      <c r="AD104" s="9">
        <f t="shared" si="3"/>
        <v>0</v>
      </c>
      <c r="AE104" s="9"/>
      <c r="AF104" s="9"/>
      <c r="AG104" s="9"/>
      <c r="AH104" s="9"/>
      <c r="AI104" s="9"/>
      <c r="AJ104" s="9"/>
      <c r="AK104" s="9"/>
      <c r="AL104" s="9"/>
      <c r="AM104" s="9"/>
    </row>
    <row r="105" spans="1:39" s="51" customFormat="1" ht="12.75" customHeight="1">
      <c r="A105" s="38">
        <f t="shared" si="2"/>
        <v>99</v>
      </c>
      <c r="B105" s="39" t="s">
        <v>247</v>
      </c>
      <c r="C105" s="39" t="s">
        <v>519</v>
      </c>
      <c r="D105" s="49" t="s">
        <v>887</v>
      </c>
      <c r="E105" s="50">
        <v>1</v>
      </c>
      <c r="F105" s="50"/>
      <c r="G105" s="38" t="s">
        <v>517</v>
      </c>
      <c r="H105" s="38"/>
      <c r="I105" s="38">
        <v>4</v>
      </c>
      <c r="J105" s="38"/>
      <c r="K105" s="38"/>
      <c r="L105" s="38"/>
      <c r="M105" s="58"/>
      <c r="N105" s="158" t="s">
        <v>517</v>
      </c>
      <c r="O105" s="136"/>
      <c r="P105" s="137"/>
      <c r="Q105" s="62"/>
      <c r="R105" s="66"/>
      <c r="S105" s="63"/>
      <c r="T105" s="40"/>
      <c r="U105" s="41"/>
      <c r="V105" s="41"/>
      <c r="W105" s="62" t="s">
        <v>840</v>
      </c>
      <c r="X105" s="65" t="s">
        <v>247</v>
      </c>
      <c r="Y105" s="66" t="s">
        <v>248</v>
      </c>
      <c r="Z105" s="40" t="s">
        <v>56</v>
      </c>
      <c r="AA105" s="41">
        <v>1</v>
      </c>
      <c r="AB105" s="41"/>
      <c r="AC105" s="41"/>
      <c r="AD105" s="9">
        <f t="shared" si="3"/>
        <v>1</v>
      </c>
      <c r="AE105" s="9"/>
      <c r="AF105" s="9"/>
      <c r="AG105" s="9"/>
      <c r="AH105" s="9"/>
      <c r="AI105" s="9"/>
      <c r="AJ105" s="9"/>
      <c r="AK105" s="9"/>
      <c r="AL105" s="9"/>
      <c r="AM105" s="9"/>
    </row>
    <row r="106" spans="1:39" s="51" customFormat="1" ht="12.75" customHeight="1">
      <c r="A106" s="38">
        <f t="shared" si="2"/>
        <v>100</v>
      </c>
      <c r="B106" s="39" t="s">
        <v>249</v>
      </c>
      <c r="C106" s="39" t="s">
        <v>533</v>
      </c>
      <c r="D106" s="49" t="s">
        <v>888</v>
      </c>
      <c r="E106" s="50">
        <v>3</v>
      </c>
      <c r="F106" s="50"/>
      <c r="G106" s="38" t="s">
        <v>517</v>
      </c>
      <c r="H106" s="38"/>
      <c r="I106" s="38">
        <v>4</v>
      </c>
      <c r="J106" s="38"/>
      <c r="K106" s="38"/>
      <c r="L106" s="38"/>
      <c r="M106" s="58"/>
      <c r="N106" s="158" t="s">
        <v>517</v>
      </c>
      <c r="O106" s="136"/>
      <c r="P106" s="137"/>
      <c r="Q106" s="62"/>
      <c r="R106" s="67"/>
      <c r="S106" s="63"/>
      <c r="T106" s="40"/>
      <c r="U106" s="41"/>
      <c r="V106" s="41"/>
      <c r="W106" s="62" t="s">
        <v>840</v>
      </c>
      <c r="X106" s="40" t="s">
        <v>249</v>
      </c>
      <c r="Y106" s="63" t="s">
        <v>250</v>
      </c>
      <c r="Z106" s="40" t="s">
        <v>88</v>
      </c>
      <c r="AA106" s="41">
        <v>9</v>
      </c>
      <c r="AB106" s="41">
        <v>0</v>
      </c>
      <c r="AC106" s="41"/>
      <c r="AD106" s="9">
        <f t="shared" si="3"/>
        <v>1</v>
      </c>
      <c r="AE106" s="9"/>
      <c r="AF106" s="9"/>
      <c r="AG106" s="9"/>
      <c r="AH106" s="9"/>
      <c r="AI106" s="9"/>
      <c r="AJ106" s="9"/>
      <c r="AK106" s="9"/>
      <c r="AL106" s="9"/>
      <c r="AM106" s="9"/>
    </row>
    <row r="107" spans="1:39" s="51" customFormat="1" ht="12.75" customHeight="1">
      <c r="A107" s="38">
        <f t="shared" si="2"/>
        <v>101</v>
      </c>
      <c r="B107" s="39" t="s">
        <v>623</v>
      </c>
      <c r="C107" s="39" t="s">
        <v>624</v>
      </c>
      <c r="D107" s="49"/>
      <c r="E107" s="50"/>
      <c r="F107" s="50"/>
      <c r="G107" s="38" t="s">
        <v>520</v>
      </c>
      <c r="H107" s="38"/>
      <c r="I107" s="38">
        <v>3</v>
      </c>
      <c r="J107" s="38"/>
      <c r="K107" s="38"/>
      <c r="L107" s="38"/>
      <c r="M107" s="58"/>
      <c r="N107" s="158" t="s">
        <v>517</v>
      </c>
      <c r="O107" s="136"/>
      <c r="P107" s="137"/>
      <c r="Q107" s="62"/>
      <c r="R107" s="63"/>
      <c r="S107" s="63"/>
      <c r="T107" s="40"/>
      <c r="U107" s="41"/>
      <c r="V107" s="41"/>
      <c r="W107" s="62"/>
      <c r="X107" s="40"/>
      <c r="Y107" s="63"/>
      <c r="Z107" s="40"/>
      <c r="AA107" s="41"/>
      <c r="AB107" s="41"/>
      <c r="AC107" s="41"/>
      <c r="AD107" s="9">
        <f t="shared" si="3"/>
        <v>0</v>
      </c>
      <c r="AE107" s="9"/>
      <c r="AF107" s="9"/>
      <c r="AG107" s="9"/>
      <c r="AH107" s="9"/>
      <c r="AI107" s="9"/>
      <c r="AJ107" s="9"/>
      <c r="AK107" s="9"/>
      <c r="AL107" s="9"/>
      <c r="AM107" s="9"/>
    </row>
    <row r="108" spans="1:39" s="51" customFormat="1" ht="12.75" customHeight="1">
      <c r="A108" s="38">
        <f t="shared" si="2"/>
        <v>102</v>
      </c>
      <c r="B108" s="39" t="s">
        <v>251</v>
      </c>
      <c r="C108" s="39" t="s">
        <v>519</v>
      </c>
      <c r="D108" s="49" t="s">
        <v>887</v>
      </c>
      <c r="E108" s="50">
        <v>1</v>
      </c>
      <c r="F108" s="50"/>
      <c r="G108" s="38" t="s">
        <v>517</v>
      </c>
      <c r="H108" s="38"/>
      <c r="I108" s="38">
        <v>5</v>
      </c>
      <c r="J108" s="38"/>
      <c r="K108" s="38"/>
      <c r="L108" s="38"/>
      <c r="M108" s="58"/>
      <c r="N108" s="158" t="s">
        <v>517</v>
      </c>
      <c r="O108" s="136"/>
      <c r="P108" s="137"/>
      <c r="Q108" s="62"/>
      <c r="R108" s="63"/>
      <c r="S108" s="63"/>
      <c r="T108" s="40"/>
      <c r="U108" s="41"/>
      <c r="V108" s="41"/>
      <c r="W108" s="62" t="s">
        <v>840</v>
      </c>
      <c r="X108" s="64" t="s">
        <v>251</v>
      </c>
      <c r="Y108" s="63" t="s">
        <v>252</v>
      </c>
      <c r="Z108" s="63" t="s">
        <v>56</v>
      </c>
      <c r="AA108" s="41">
        <v>1</v>
      </c>
      <c r="AB108" s="41"/>
      <c r="AC108" s="41"/>
      <c r="AD108" s="9">
        <f t="shared" si="3"/>
        <v>1</v>
      </c>
      <c r="AE108" s="9"/>
      <c r="AF108" s="9"/>
      <c r="AG108" s="9"/>
      <c r="AH108" s="9"/>
      <c r="AI108" s="9"/>
      <c r="AJ108" s="9"/>
      <c r="AK108" s="9"/>
      <c r="AL108" s="9"/>
      <c r="AM108" s="9"/>
    </row>
    <row r="109" spans="1:39" s="51" customFormat="1" ht="12.75" customHeight="1">
      <c r="A109" s="38">
        <f t="shared" si="2"/>
        <v>103</v>
      </c>
      <c r="B109" s="39" t="s">
        <v>253</v>
      </c>
      <c r="C109" s="39" t="s">
        <v>533</v>
      </c>
      <c r="D109" s="49" t="s">
        <v>888</v>
      </c>
      <c r="E109" s="50">
        <v>4</v>
      </c>
      <c r="F109" s="50"/>
      <c r="G109" s="38" t="s">
        <v>517</v>
      </c>
      <c r="H109" s="38"/>
      <c r="I109" s="38">
        <v>5</v>
      </c>
      <c r="J109" s="38"/>
      <c r="K109" s="38"/>
      <c r="L109" s="38"/>
      <c r="M109" s="58"/>
      <c r="N109" s="158" t="s">
        <v>517</v>
      </c>
      <c r="O109" s="136"/>
      <c r="P109" s="137"/>
      <c r="Q109" s="62"/>
      <c r="R109" s="63"/>
      <c r="S109" s="63"/>
      <c r="T109" s="40"/>
      <c r="U109" s="41"/>
      <c r="V109" s="41"/>
      <c r="W109" s="62" t="s">
        <v>840</v>
      </c>
      <c r="X109" s="40" t="s">
        <v>253</v>
      </c>
      <c r="Y109" s="63" t="s">
        <v>254</v>
      </c>
      <c r="Z109" s="40" t="s">
        <v>88</v>
      </c>
      <c r="AA109" s="41">
        <v>9</v>
      </c>
      <c r="AB109" s="41">
        <v>0</v>
      </c>
      <c r="AC109" s="41"/>
      <c r="AD109" s="9">
        <f t="shared" si="3"/>
        <v>1</v>
      </c>
      <c r="AE109" s="9"/>
      <c r="AF109" s="9"/>
      <c r="AG109" s="9"/>
      <c r="AH109" s="9"/>
      <c r="AI109" s="9"/>
      <c r="AJ109" s="9"/>
      <c r="AK109" s="9"/>
      <c r="AL109" s="9"/>
      <c r="AM109" s="9"/>
    </row>
    <row r="110" spans="1:39" s="51" customFormat="1" ht="12.75" customHeight="1">
      <c r="A110" s="38">
        <f t="shared" si="2"/>
        <v>104</v>
      </c>
      <c r="B110" s="39" t="s">
        <v>625</v>
      </c>
      <c r="C110" s="39" t="s">
        <v>626</v>
      </c>
      <c r="D110" s="49"/>
      <c r="E110" s="50"/>
      <c r="F110" s="50"/>
      <c r="G110" s="38" t="s">
        <v>520</v>
      </c>
      <c r="H110" s="38"/>
      <c r="I110" s="38">
        <v>2</v>
      </c>
      <c r="J110" s="38"/>
      <c r="K110" s="38"/>
      <c r="L110" s="38"/>
      <c r="M110" s="58"/>
      <c r="N110" s="158" t="s">
        <v>517</v>
      </c>
      <c r="O110" s="136"/>
      <c r="P110" s="137"/>
      <c r="Q110" s="62"/>
      <c r="R110" s="39"/>
      <c r="S110" s="39"/>
      <c r="T110" s="49"/>
      <c r="U110" s="50"/>
      <c r="V110" s="50"/>
      <c r="W110" s="62"/>
      <c r="X110" s="65"/>
      <c r="Y110" s="66"/>
      <c r="Z110" s="40"/>
      <c r="AA110" s="41"/>
      <c r="AB110" s="41"/>
      <c r="AC110" s="41"/>
      <c r="AD110" s="9">
        <f t="shared" si="3"/>
        <v>0</v>
      </c>
      <c r="AE110" s="9"/>
      <c r="AF110" s="9"/>
      <c r="AG110" s="9"/>
      <c r="AH110" s="9"/>
      <c r="AI110" s="9"/>
      <c r="AJ110" s="9"/>
      <c r="AK110" s="9"/>
      <c r="AL110" s="9"/>
      <c r="AM110" s="9"/>
    </row>
    <row r="111" spans="1:39" s="51" customFormat="1" ht="12.75" customHeight="1">
      <c r="A111" s="38">
        <f t="shared" si="2"/>
        <v>105</v>
      </c>
      <c r="B111" s="39" t="s">
        <v>255</v>
      </c>
      <c r="C111" s="39" t="s">
        <v>610</v>
      </c>
      <c r="D111" s="49" t="s">
        <v>888</v>
      </c>
      <c r="E111" s="50">
        <v>2</v>
      </c>
      <c r="F111" s="50"/>
      <c r="G111" s="38" t="s">
        <v>517</v>
      </c>
      <c r="H111" s="38"/>
      <c r="I111" s="38">
        <v>3</v>
      </c>
      <c r="J111" s="38"/>
      <c r="K111" s="38"/>
      <c r="L111" s="38"/>
      <c r="M111" s="58"/>
      <c r="N111" s="158" t="s">
        <v>517</v>
      </c>
      <c r="O111" s="136"/>
      <c r="P111" s="137"/>
      <c r="Q111" s="62"/>
      <c r="R111" s="67"/>
      <c r="S111" s="63"/>
      <c r="T111" s="40"/>
      <c r="U111" s="41"/>
      <c r="V111" s="41"/>
      <c r="W111" s="62" t="s">
        <v>840</v>
      </c>
      <c r="X111" s="40" t="s">
        <v>255</v>
      </c>
      <c r="Y111" s="63" t="s">
        <v>256</v>
      </c>
      <c r="Z111" s="40" t="s">
        <v>88</v>
      </c>
      <c r="AA111" s="41">
        <v>3</v>
      </c>
      <c r="AB111" s="41">
        <v>0</v>
      </c>
      <c r="AC111" s="41"/>
      <c r="AD111" s="9">
        <f t="shared" si="3"/>
        <v>1</v>
      </c>
      <c r="AE111" s="9"/>
      <c r="AF111" s="9"/>
      <c r="AG111" s="9"/>
      <c r="AH111" s="9"/>
      <c r="AI111" s="9"/>
      <c r="AJ111" s="9"/>
      <c r="AK111" s="9"/>
      <c r="AL111" s="9"/>
      <c r="AM111" s="9"/>
    </row>
    <row r="112" spans="1:39" s="51" customFormat="1" ht="12.75" customHeight="1">
      <c r="A112" s="38">
        <f t="shared" si="2"/>
        <v>106</v>
      </c>
      <c r="B112" s="39" t="s">
        <v>258</v>
      </c>
      <c r="C112" s="39" t="s">
        <v>627</v>
      </c>
      <c r="D112" s="49" t="s">
        <v>888</v>
      </c>
      <c r="E112" s="50">
        <v>3</v>
      </c>
      <c r="F112" s="50"/>
      <c r="G112" s="38" t="s">
        <v>517</v>
      </c>
      <c r="H112" s="38"/>
      <c r="I112" s="38">
        <v>3</v>
      </c>
      <c r="J112" s="38"/>
      <c r="K112" s="38"/>
      <c r="L112" s="38"/>
      <c r="M112" s="58"/>
      <c r="N112" s="158" t="s">
        <v>517</v>
      </c>
      <c r="O112" s="136"/>
      <c r="P112" s="137"/>
      <c r="Q112" s="62"/>
      <c r="R112" s="66"/>
      <c r="S112" s="63"/>
      <c r="T112" s="40"/>
      <c r="U112" s="41"/>
      <c r="V112" s="41"/>
      <c r="W112" s="62" t="s">
        <v>840</v>
      </c>
      <c r="X112" s="65" t="s">
        <v>258</v>
      </c>
      <c r="Y112" s="66" t="s">
        <v>844</v>
      </c>
      <c r="Z112" s="40" t="s">
        <v>88</v>
      </c>
      <c r="AA112" s="41">
        <v>5</v>
      </c>
      <c r="AB112" s="41">
        <v>0</v>
      </c>
      <c r="AC112" s="41"/>
      <c r="AD112" s="9">
        <f t="shared" si="3"/>
        <v>1</v>
      </c>
      <c r="AE112" s="9"/>
      <c r="AF112" s="9"/>
      <c r="AG112" s="9"/>
      <c r="AH112" s="9"/>
      <c r="AI112" s="9"/>
      <c r="AJ112" s="9"/>
      <c r="AK112" s="9"/>
      <c r="AL112" s="9"/>
      <c r="AM112" s="9"/>
    </row>
    <row r="113" spans="1:39" s="51" customFormat="1" ht="12.75" customHeight="1">
      <c r="A113" s="38">
        <f t="shared" si="2"/>
        <v>107</v>
      </c>
      <c r="B113" s="39" t="s">
        <v>260</v>
      </c>
      <c r="C113" s="39" t="s">
        <v>628</v>
      </c>
      <c r="D113" s="49" t="s">
        <v>888</v>
      </c>
      <c r="E113" s="50">
        <v>3</v>
      </c>
      <c r="F113" s="50"/>
      <c r="G113" s="38" t="s">
        <v>517</v>
      </c>
      <c r="H113" s="38"/>
      <c r="I113" s="38">
        <v>3</v>
      </c>
      <c r="J113" s="38"/>
      <c r="K113" s="38"/>
      <c r="L113" s="38"/>
      <c r="M113" s="58"/>
      <c r="N113" s="158" t="s">
        <v>517</v>
      </c>
      <c r="O113" s="136"/>
      <c r="P113" s="137"/>
      <c r="Q113" s="62"/>
      <c r="R113" s="67"/>
      <c r="S113" s="63"/>
      <c r="T113" s="40"/>
      <c r="U113" s="41"/>
      <c r="V113" s="41"/>
      <c r="W113" s="62" t="s">
        <v>840</v>
      </c>
      <c r="X113" s="40" t="s">
        <v>260</v>
      </c>
      <c r="Y113" s="63" t="s">
        <v>261</v>
      </c>
      <c r="Z113" s="40" t="s">
        <v>88</v>
      </c>
      <c r="AA113" s="41">
        <v>5</v>
      </c>
      <c r="AB113" s="41">
        <v>0</v>
      </c>
      <c r="AC113" s="41"/>
      <c r="AD113" s="9">
        <f t="shared" si="3"/>
        <v>1</v>
      </c>
      <c r="AE113" s="9"/>
      <c r="AF113" s="9"/>
      <c r="AG113" s="9"/>
      <c r="AH113" s="9"/>
      <c r="AI113" s="9"/>
      <c r="AJ113" s="9"/>
      <c r="AK113" s="9"/>
      <c r="AL113" s="9"/>
      <c r="AM113" s="9"/>
    </row>
    <row r="114" spans="1:39" s="51" customFormat="1" ht="12.75" customHeight="1">
      <c r="A114" s="38">
        <f t="shared" si="2"/>
        <v>108</v>
      </c>
      <c r="B114" s="39" t="s">
        <v>629</v>
      </c>
      <c r="C114" s="39" t="s">
        <v>630</v>
      </c>
      <c r="D114" s="49"/>
      <c r="E114" s="50"/>
      <c r="F114" s="50"/>
      <c r="G114" s="38" t="s">
        <v>520</v>
      </c>
      <c r="H114" s="38"/>
      <c r="I114" s="38">
        <v>2</v>
      </c>
      <c r="J114" s="38"/>
      <c r="K114" s="38"/>
      <c r="L114" s="38"/>
      <c r="M114" s="58"/>
      <c r="N114" s="158" t="s">
        <v>517</v>
      </c>
      <c r="O114" s="136"/>
      <c r="P114" s="137"/>
      <c r="Q114" s="62"/>
      <c r="R114" s="63"/>
      <c r="S114" s="63"/>
      <c r="T114" s="40"/>
      <c r="U114" s="41"/>
      <c r="V114" s="41"/>
      <c r="W114" s="62"/>
      <c r="X114" s="40"/>
      <c r="Y114" s="63"/>
      <c r="Z114" s="40"/>
      <c r="AA114" s="41"/>
      <c r="AB114" s="41"/>
      <c r="AC114" s="41"/>
      <c r="AD114" s="9">
        <f t="shared" si="3"/>
        <v>0</v>
      </c>
      <c r="AE114" s="9"/>
      <c r="AF114" s="9"/>
      <c r="AG114" s="9"/>
      <c r="AH114" s="9"/>
      <c r="AI114" s="9"/>
      <c r="AJ114" s="9"/>
      <c r="AK114" s="9"/>
      <c r="AL114" s="9"/>
      <c r="AM114" s="9"/>
    </row>
    <row r="115" spans="1:39" s="51" customFormat="1" ht="12.75" customHeight="1">
      <c r="A115" s="38">
        <f t="shared" si="2"/>
        <v>109</v>
      </c>
      <c r="B115" s="39" t="s">
        <v>263</v>
      </c>
      <c r="C115" s="39" t="s">
        <v>631</v>
      </c>
      <c r="D115" s="49" t="s">
        <v>886</v>
      </c>
      <c r="E115" s="50">
        <v>10</v>
      </c>
      <c r="F115" s="50"/>
      <c r="G115" s="38" t="s">
        <v>517</v>
      </c>
      <c r="H115" s="38"/>
      <c r="I115" s="38">
        <v>3</v>
      </c>
      <c r="J115" s="38"/>
      <c r="K115" s="38"/>
      <c r="L115" s="38"/>
      <c r="M115" s="58"/>
      <c r="N115" s="158" t="s">
        <v>517</v>
      </c>
      <c r="O115" s="136"/>
      <c r="P115" s="137"/>
      <c r="Q115" s="62"/>
      <c r="R115" s="63"/>
      <c r="S115" s="63"/>
      <c r="T115" s="40"/>
      <c r="U115" s="41"/>
      <c r="V115" s="41"/>
      <c r="W115" s="62" t="s">
        <v>840</v>
      </c>
      <c r="X115" s="64" t="s">
        <v>263</v>
      </c>
      <c r="Y115" s="63" t="s">
        <v>264</v>
      </c>
      <c r="Z115" s="63" t="s">
        <v>56</v>
      </c>
      <c r="AA115" s="41">
        <v>10</v>
      </c>
      <c r="AB115" s="41"/>
      <c r="AC115" s="41"/>
      <c r="AD115" s="9">
        <f t="shared" si="3"/>
        <v>1</v>
      </c>
      <c r="AE115" s="9"/>
      <c r="AF115" s="9"/>
      <c r="AG115" s="9"/>
      <c r="AH115" s="9"/>
      <c r="AI115" s="9"/>
      <c r="AJ115" s="9"/>
      <c r="AK115" s="9"/>
      <c r="AL115" s="9"/>
      <c r="AM115" s="9"/>
    </row>
    <row r="116" spans="1:39" s="51" customFormat="1" ht="12.75" customHeight="1">
      <c r="A116" s="38">
        <f t="shared" si="2"/>
        <v>110</v>
      </c>
      <c r="B116" s="39" t="s">
        <v>265</v>
      </c>
      <c r="C116" s="39" t="s">
        <v>632</v>
      </c>
      <c r="D116" s="49" t="s">
        <v>886</v>
      </c>
      <c r="E116" s="50">
        <v>10</v>
      </c>
      <c r="F116" s="50"/>
      <c r="G116" s="38" t="s">
        <v>517</v>
      </c>
      <c r="H116" s="38"/>
      <c r="I116" s="38">
        <v>3</v>
      </c>
      <c r="J116" s="38"/>
      <c r="K116" s="38"/>
      <c r="L116" s="38"/>
      <c r="M116" s="58"/>
      <c r="N116" s="158" t="s">
        <v>517</v>
      </c>
      <c r="O116" s="136"/>
      <c r="P116" s="137"/>
      <c r="Q116" s="62"/>
      <c r="R116" s="63"/>
      <c r="S116" s="63"/>
      <c r="T116" s="40"/>
      <c r="U116" s="41"/>
      <c r="V116" s="41"/>
      <c r="W116" s="62" t="s">
        <v>840</v>
      </c>
      <c r="X116" s="64" t="s">
        <v>265</v>
      </c>
      <c r="Y116" s="63" t="s">
        <v>266</v>
      </c>
      <c r="Z116" s="63" t="s">
        <v>56</v>
      </c>
      <c r="AA116" s="41">
        <v>10</v>
      </c>
      <c r="AB116" s="41"/>
      <c r="AC116" s="41"/>
      <c r="AD116" s="9">
        <f t="shared" si="3"/>
        <v>1</v>
      </c>
      <c r="AE116" s="9"/>
      <c r="AF116" s="9"/>
      <c r="AG116" s="9"/>
      <c r="AH116" s="9"/>
      <c r="AI116" s="9"/>
      <c r="AJ116" s="9"/>
      <c r="AK116" s="9"/>
      <c r="AL116" s="9"/>
      <c r="AM116" s="9"/>
    </row>
    <row r="117" spans="1:39" s="51" customFormat="1" ht="12.75" customHeight="1">
      <c r="A117" s="38">
        <f t="shared" si="2"/>
        <v>111</v>
      </c>
      <c r="B117" s="39" t="s">
        <v>633</v>
      </c>
      <c r="C117" s="39" t="s">
        <v>522</v>
      </c>
      <c r="D117" s="49"/>
      <c r="E117" s="50"/>
      <c r="F117" s="50"/>
      <c r="G117" s="38" t="s">
        <v>520</v>
      </c>
      <c r="H117" s="38"/>
      <c r="I117" s="38">
        <v>2</v>
      </c>
      <c r="J117" s="38"/>
      <c r="K117" s="38"/>
      <c r="L117" s="38"/>
      <c r="M117" s="58"/>
      <c r="N117" s="158" t="s">
        <v>517</v>
      </c>
      <c r="O117" s="136"/>
      <c r="P117" s="137"/>
      <c r="Q117" s="62"/>
      <c r="R117" s="63"/>
      <c r="S117" s="63"/>
      <c r="T117" s="40"/>
      <c r="U117" s="41"/>
      <c r="V117" s="41"/>
      <c r="W117" s="62"/>
      <c r="X117" s="40"/>
      <c r="Y117" s="63"/>
      <c r="Z117" s="40"/>
      <c r="AA117" s="41"/>
      <c r="AB117" s="41"/>
      <c r="AC117" s="41"/>
      <c r="AD117" s="9">
        <f t="shared" si="3"/>
        <v>0</v>
      </c>
      <c r="AE117" s="9"/>
      <c r="AF117" s="9"/>
      <c r="AG117" s="9"/>
      <c r="AH117" s="9"/>
      <c r="AI117" s="9"/>
      <c r="AJ117" s="9"/>
      <c r="AK117" s="9"/>
      <c r="AL117" s="9"/>
      <c r="AM117" s="9"/>
    </row>
    <row r="118" spans="1:39" s="51" customFormat="1" ht="12.75" customHeight="1">
      <c r="A118" s="38">
        <f t="shared" si="2"/>
        <v>112</v>
      </c>
      <c r="B118" s="39" t="s">
        <v>634</v>
      </c>
      <c r="C118" s="39" t="s">
        <v>635</v>
      </c>
      <c r="D118" s="49" t="s">
        <v>886</v>
      </c>
      <c r="E118" s="50">
        <v>28</v>
      </c>
      <c r="F118" s="50"/>
      <c r="G118" s="38" t="s">
        <v>517</v>
      </c>
      <c r="H118" s="38"/>
      <c r="I118" s="38">
        <v>3</v>
      </c>
      <c r="J118" s="38"/>
      <c r="K118" s="38"/>
      <c r="L118" s="38"/>
      <c r="M118" s="58"/>
      <c r="N118" s="158" t="s">
        <v>517</v>
      </c>
      <c r="O118" s="136"/>
      <c r="P118" s="137"/>
      <c r="Q118" s="62"/>
      <c r="R118" s="39"/>
      <c r="S118" s="39"/>
      <c r="T118" s="49"/>
      <c r="U118" s="50"/>
      <c r="V118" s="50"/>
      <c r="W118" s="62"/>
      <c r="X118" s="65"/>
      <c r="Y118" s="66"/>
      <c r="Z118" s="40"/>
      <c r="AA118" s="41"/>
      <c r="AB118" s="41"/>
      <c r="AC118" s="41" t="s">
        <v>838</v>
      </c>
      <c r="AD118" s="9">
        <f t="shared" si="3"/>
        <v>0</v>
      </c>
      <c r="AE118" s="9"/>
      <c r="AF118" s="9"/>
      <c r="AG118" s="9"/>
      <c r="AH118" s="9"/>
      <c r="AI118" s="9"/>
      <c r="AJ118" s="9"/>
      <c r="AK118" s="9"/>
      <c r="AL118" s="9"/>
      <c r="AM118" s="9"/>
    </row>
    <row r="119" spans="1:39" s="51" customFormat="1" ht="12.75" customHeight="1">
      <c r="A119" s="38">
        <f t="shared" si="2"/>
        <v>113</v>
      </c>
      <c r="B119" s="39" t="s">
        <v>267</v>
      </c>
      <c r="C119" s="39" t="s">
        <v>528</v>
      </c>
      <c r="D119" s="49" t="s">
        <v>886</v>
      </c>
      <c r="E119" s="50">
        <v>14</v>
      </c>
      <c r="F119" s="50"/>
      <c r="G119" s="38" t="s">
        <v>517</v>
      </c>
      <c r="H119" s="38"/>
      <c r="I119" s="38">
        <v>3</v>
      </c>
      <c r="J119" s="38"/>
      <c r="K119" s="38"/>
      <c r="L119" s="38"/>
      <c r="M119" s="58"/>
      <c r="N119" s="158" t="s">
        <v>517</v>
      </c>
      <c r="O119" s="136"/>
      <c r="P119" s="137"/>
      <c r="Q119" s="62"/>
      <c r="R119" s="63"/>
      <c r="S119" s="63"/>
      <c r="T119" s="40"/>
      <c r="U119" s="41"/>
      <c r="V119" s="41"/>
      <c r="W119" s="62" t="s">
        <v>840</v>
      </c>
      <c r="X119" s="40" t="s">
        <v>267</v>
      </c>
      <c r="Y119" s="63" t="s">
        <v>268</v>
      </c>
      <c r="Z119" s="40" t="s">
        <v>56</v>
      </c>
      <c r="AA119" s="41">
        <v>14</v>
      </c>
      <c r="AB119" s="41"/>
      <c r="AC119" s="41"/>
      <c r="AD119" s="9">
        <f t="shared" si="3"/>
        <v>1</v>
      </c>
      <c r="AE119" s="9"/>
      <c r="AF119" s="9"/>
      <c r="AG119" s="9"/>
      <c r="AH119" s="9"/>
      <c r="AI119" s="9"/>
      <c r="AJ119" s="9"/>
      <c r="AK119" s="9"/>
      <c r="AL119" s="9"/>
      <c r="AM119" s="9"/>
    </row>
    <row r="120" spans="1:39" s="51" customFormat="1" ht="12.75" customHeight="1">
      <c r="A120" s="38">
        <f t="shared" si="2"/>
        <v>114</v>
      </c>
      <c r="B120" s="39" t="s">
        <v>636</v>
      </c>
      <c r="C120" s="39" t="s">
        <v>637</v>
      </c>
      <c r="D120" s="49" t="s">
        <v>886</v>
      </c>
      <c r="E120" s="50">
        <v>28</v>
      </c>
      <c r="F120" s="50"/>
      <c r="G120" s="38" t="s">
        <v>517</v>
      </c>
      <c r="H120" s="38"/>
      <c r="I120" s="38">
        <v>2</v>
      </c>
      <c r="J120" s="38"/>
      <c r="K120" s="38"/>
      <c r="L120" s="38"/>
      <c r="M120" s="58"/>
      <c r="N120" s="158" t="s">
        <v>517</v>
      </c>
      <c r="O120" s="136"/>
      <c r="P120" s="137"/>
      <c r="Q120" s="62"/>
      <c r="R120" s="67"/>
      <c r="S120" s="63"/>
      <c r="T120" s="40"/>
      <c r="U120" s="41"/>
      <c r="V120" s="41"/>
      <c r="W120" s="62"/>
      <c r="X120" s="40"/>
      <c r="Y120" s="63"/>
      <c r="Z120" s="40"/>
      <c r="AA120" s="41"/>
      <c r="AB120" s="41"/>
      <c r="AC120" s="41" t="s">
        <v>838</v>
      </c>
      <c r="AD120" s="9">
        <f t="shared" si="3"/>
        <v>0</v>
      </c>
      <c r="AE120" s="9"/>
      <c r="AF120" s="9"/>
      <c r="AG120" s="9"/>
      <c r="AH120" s="9"/>
      <c r="AI120" s="9"/>
      <c r="AJ120" s="9"/>
      <c r="AK120" s="9"/>
      <c r="AL120" s="9"/>
      <c r="AM120" s="9"/>
    </row>
    <row r="121" spans="1:39" s="51" customFormat="1" ht="12.75" customHeight="1">
      <c r="A121" s="38">
        <f t="shared" si="2"/>
        <v>115</v>
      </c>
      <c r="B121" s="39" t="s">
        <v>638</v>
      </c>
      <c r="C121" s="39" t="s">
        <v>639</v>
      </c>
      <c r="D121" s="49"/>
      <c r="E121" s="50"/>
      <c r="F121" s="50"/>
      <c r="G121" s="38" t="s">
        <v>520</v>
      </c>
      <c r="H121" s="38"/>
      <c r="I121" s="38">
        <v>2</v>
      </c>
      <c r="J121" s="38"/>
      <c r="K121" s="38"/>
      <c r="L121" s="38"/>
      <c r="M121" s="58"/>
      <c r="N121" s="158" t="s">
        <v>517</v>
      </c>
      <c r="O121" s="136"/>
      <c r="P121" s="137"/>
      <c r="Q121" s="62"/>
      <c r="R121" s="66"/>
      <c r="S121" s="63"/>
      <c r="T121" s="40"/>
      <c r="U121" s="41"/>
      <c r="V121" s="41"/>
      <c r="W121" s="62"/>
      <c r="X121" s="65"/>
      <c r="Y121" s="66"/>
      <c r="Z121" s="40"/>
      <c r="AA121" s="41"/>
      <c r="AB121" s="41"/>
      <c r="AC121" s="41"/>
      <c r="AD121" s="9">
        <f t="shared" si="3"/>
        <v>0</v>
      </c>
      <c r="AE121" s="9"/>
      <c r="AF121" s="9"/>
      <c r="AG121" s="9"/>
      <c r="AH121" s="9"/>
      <c r="AI121" s="9"/>
      <c r="AJ121" s="9"/>
      <c r="AK121" s="9"/>
      <c r="AL121" s="9"/>
      <c r="AM121" s="9"/>
    </row>
    <row r="122" spans="1:39" s="51" customFormat="1" ht="12.75" customHeight="1">
      <c r="A122" s="38">
        <f t="shared" si="2"/>
        <v>116</v>
      </c>
      <c r="B122" s="39" t="s">
        <v>269</v>
      </c>
      <c r="C122" s="39" t="s">
        <v>640</v>
      </c>
      <c r="D122" s="49" t="s">
        <v>888</v>
      </c>
      <c r="E122" s="50">
        <v>2</v>
      </c>
      <c r="F122" s="50"/>
      <c r="G122" s="38" t="s">
        <v>517</v>
      </c>
      <c r="H122" s="38"/>
      <c r="I122" s="38">
        <v>3</v>
      </c>
      <c r="J122" s="38"/>
      <c r="K122" s="38"/>
      <c r="L122" s="38"/>
      <c r="M122" s="58"/>
      <c r="N122" s="158" t="s">
        <v>517</v>
      </c>
      <c r="O122" s="136"/>
      <c r="P122" s="137"/>
      <c r="Q122" s="62"/>
      <c r="R122" s="67"/>
      <c r="S122" s="63"/>
      <c r="T122" s="40"/>
      <c r="U122" s="41"/>
      <c r="V122" s="41"/>
      <c r="W122" s="62" t="s">
        <v>840</v>
      </c>
      <c r="X122" s="40" t="s">
        <v>269</v>
      </c>
      <c r="Y122" s="63" t="s">
        <v>270</v>
      </c>
      <c r="Z122" s="40" t="s">
        <v>88</v>
      </c>
      <c r="AA122" s="41">
        <v>3</v>
      </c>
      <c r="AB122" s="41">
        <v>0</v>
      </c>
      <c r="AC122" s="41"/>
      <c r="AD122" s="9">
        <f t="shared" si="3"/>
        <v>1</v>
      </c>
      <c r="AE122" s="9"/>
      <c r="AF122" s="9"/>
      <c r="AG122" s="9"/>
      <c r="AH122" s="9"/>
      <c r="AI122" s="9"/>
      <c r="AJ122" s="9"/>
      <c r="AK122" s="9"/>
      <c r="AL122" s="9"/>
      <c r="AM122" s="9"/>
    </row>
    <row r="123" spans="1:39" s="51" customFormat="1" ht="12.75" customHeight="1">
      <c r="A123" s="38">
        <f t="shared" si="2"/>
        <v>117</v>
      </c>
      <c r="B123" s="39" t="s">
        <v>641</v>
      </c>
      <c r="C123" s="39" t="s">
        <v>642</v>
      </c>
      <c r="D123" s="49"/>
      <c r="E123" s="50"/>
      <c r="F123" s="50"/>
      <c r="G123" s="38" t="s">
        <v>520</v>
      </c>
      <c r="H123" s="38"/>
      <c r="I123" s="38">
        <v>3</v>
      </c>
      <c r="J123" s="38"/>
      <c r="K123" s="38"/>
      <c r="L123" s="38"/>
      <c r="M123" s="58"/>
      <c r="N123" s="158" t="s">
        <v>517</v>
      </c>
      <c r="O123" s="136"/>
      <c r="P123" s="137"/>
      <c r="Q123" s="62"/>
      <c r="R123" s="39"/>
      <c r="S123" s="39"/>
      <c r="T123" s="49"/>
      <c r="U123" s="50"/>
      <c r="V123" s="50"/>
      <c r="W123" s="62"/>
      <c r="X123" s="65"/>
      <c r="Y123" s="66"/>
      <c r="Z123" s="40"/>
      <c r="AA123" s="41"/>
      <c r="AB123" s="41"/>
      <c r="AC123" s="41"/>
      <c r="AD123" s="9">
        <f t="shared" si="3"/>
        <v>0</v>
      </c>
      <c r="AE123" s="9"/>
      <c r="AF123" s="9"/>
      <c r="AG123" s="9"/>
      <c r="AH123" s="9"/>
      <c r="AI123" s="9"/>
      <c r="AJ123" s="9"/>
      <c r="AK123" s="9"/>
      <c r="AL123" s="9"/>
      <c r="AM123" s="9"/>
    </row>
    <row r="124" spans="1:39" s="51" customFormat="1" ht="12.75" customHeight="1">
      <c r="A124" s="38">
        <f t="shared" si="2"/>
        <v>118</v>
      </c>
      <c r="B124" s="39" t="s">
        <v>271</v>
      </c>
      <c r="C124" s="39" t="s">
        <v>643</v>
      </c>
      <c r="D124" s="49" t="s">
        <v>888</v>
      </c>
      <c r="E124" s="50">
        <v>2</v>
      </c>
      <c r="F124" s="50"/>
      <c r="G124" s="38" t="s">
        <v>517</v>
      </c>
      <c r="H124" s="38"/>
      <c r="I124" s="38">
        <v>4</v>
      </c>
      <c r="J124" s="38"/>
      <c r="K124" s="38"/>
      <c r="L124" s="38"/>
      <c r="M124" s="58"/>
      <c r="N124" s="158" t="s">
        <v>517</v>
      </c>
      <c r="O124" s="136"/>
      <c r="P124" s="137"/>
      <c r="Q124" s="62"/>
      <c r="R124" s="63"/>
      <c r="S124" s="63"/>
      <c r="T124" s="40"/>
      <c r="U124" s="41"/>
      <c r="V124" s="41"/>
      <c r="W124" s="62" t="s">
        <v>840</v>
      </c>
      <c r="X124" s="40" t="s">
        <v>271</v>
      </c>
      <c r="Y124" s="63" t="s">
        <v>272</v>
      </c>
      <c r="Z124" s="40" t="s">
        <v>88</v>
      </c>
      <c r="AA124" s="41">
        <v>3</v>
      </c>
      <c r="AB124" s="41">
        <v>0</v>
      </c>
      <c r="AC124" s="41"/>
      <c r="AD124" s="9">
        <f t="shared" si="3"/>
        <v>1</v>
      </c>
      <c r="AE124" s="9"/>
      <c r="AF124" s="9"/>
      <c r="AG124" s="9"/>
      <c r="AH124" s="9"/>
      <c r="AI124" s="9"/>
      <c r="AJ124" s="9"/>
      <c r="AK124" s="9"/>
      <c r="AL124" s="9"/>
      <c r="AM124" s="9"/>
    </row>
    <row r="125" spans="1:39" s="51" customFormat="1" ht="12.75" customHeight="1">
      <c r="A125" s="38">
        <f t="shared" si="2"/>
        <v>119</v>
      </c>
      <c r="B125" s="39" t="s">
        <v>273</v>
      </c>
      <c r="C125" s="39" t="s">
        <v>628</v>
      </c>
      <c r="D125" s="49" t="s">
        <v>888</v>
      </c>
      <c r="E125" s="50">
        <v>2</v>
      </c>
      <c r="F125" s="50"/>
      <c r="G125" s="38" t="s">
        <v>517</v>
      </c>
      <c r="H125" s="38"/>
      <c r="I125" s="38">
        <v>4</v>
      </c>
      <c r="J125" s="38"/>
      <c r="K125" s="38"/>
      <c r="L125" s="38"/>
      <c r="M125" s="58"/>
      <c r="N125" s="158" t="s">
        <v>517</v>
      </c>
      <c r="O125" s="136"/>
      <c r="P125" s="137"/>
      <c r="Q125" s="62"/>
      <c r="R125" s="67"/>
      <c r="S125" s="63"/>
      <c r="T125" s="40"/>
      <c r="U125" s="41"/>
      <c r="V125" s="41"/>
      <c r="W125" s="62" t="s">
        <v>840</v>
      </c>
      <c r="X125" s="40" t="s">
        <v>273</v>
      </c>
      <c r="Y125" s="63" t="s">
        <v>274</v>
      </c>
      <c r="Z125" s="40" t="s">
        <v>88</v>
      </c>
      <c r="AA125" s="41">
        <v>3</v>
      </c>
      <c r="AB125" s="41">
        <v>0</v>
      </c>
      <c r="AC125" s="41"/>
      <c r="AD125" s="9">
        <f t="shared" si="3"/>
        <v>1</v>
      </c>
      <c r="AE125" s="9"/>
      <c r="AF125" s="9"/>
      <c r="AG125" s="9"/>
      <c r="AH125" s="9"/>
      <c r="AI125" s="9"/>
      <c r="AJ125" s="9"/>
      <c r="AK125" s="9"/>
      <c r="AL125" s="9"/>
      <c r="AM125" s="9"/>
    </row>
    <row r="126" spans="1:39" s="51" customFormat="1" ht="12.75" customHeight="1">
      <c r="A126" s="38">
        <f t="shared" si="2"/>
        <v>120</v>
      </c>
      <c r="B126" s="39" t="s">
        <v>644</v>
      </c>
      <c r="C126" s="39" t="s">
        <v>645</v>
      </c>
      <c r="D126" s="49"/>
      <c r="E126" s="50"/>
      <c r="F126" s="50"/>
      <c r="G126" s="38" t="s">
        <v>520</v>
      </c>
      <c r="H126" s="38"/>
      <c r="I126" s="38">
        <v>2</v>
      </c>
      <c r="J126" s="38"/>
      <c r="K126" s="38"/>
      <c r="L126" s="38"/>
      <c r="M126" s="58"/>
      <c r="N126" s="158" t="s">
        <v>517</v>
      </c>
      <c r="O126" s="136"/>
      <c r="P126" s="137"/>
      <c r="Q126" s="62"/>
      <c r="R126" s="66"/>
      <c r="S126" s="63"/>
      <c r="T126" s="40"/>
      <c r="U126" s="41"/>
      <c r="V126" s="41"/>
      <c r="W126" s="62"/>
      <c r="X126" s="65"/>
      <c r="Y126" s="66"/>
      <c r="Z126" s="40"/>
      <c r="AA126" s="41"/>
      <c r="AB126" s="41"/>
      <c r="AC126" s="41"/>
      <c r="AD126" s="9">
        <f t="shared" si="3"/>
        <v>0</v>
      </c>
      <c r="AE126" s="9"/>
      <c r="AF126" s="9"/>
      <c r="AG126" s="9"/>
      <c r="AH126" s="9"/>
      <c r="AI126" s="9"/>
      <c r="AJ126" s="9"/>
      <c r="AK126" s="9"/>
      <c r="AL126" s="9"/>
      <c r="AM126" s="9"/>
    </row>
    <row r="127" spans="1:39" s="51" customFormat="1" ht="12.75" customHeight="1">
      <c r="A127" s="38">
        <f t="shared" si="2"/>
        <v>121</v>
      </c>
      <c r="B127" s="39" t="s">
        <v>275</v>
      </c>
      <c r="C127" s="39" t="s">
        <v>562</v>
      </c>
      <c r="D127" s="49" t="s">
        <v>887</v>
      </c>
      <c r="E127" s="50">
        <v>2</v>
      </c>
      <c r="F127" s="50"/>
      <c r="G127" s="38" t="s">
        <v>517</v>
      </c>
      <c r="H127" s="38"/>
      <c r="I127" s="38">
        <v>3</v>
      </c>
      <c r="J127" s="38"/>
      <c r="K127" s="38"/>
      <c r="L127" s="38"/>
      <c r="M127" s="58"/>
      <c r="N127" s="158" t="s">
        <v>517</v>
      </c>
      <c r="O127" s="136"/>
      <c r="P127" s="137"/>
      <c r="Q127" s="62"/>
      <c r="R127" s="67"/>
      <c r="S127" s="63"/>
      <c r="T127" s="40"/>
      <c r="U127" s="41"/>
      <c r="V127" s="41"/>
      <c r="W127" s="62" t="s">
        <v>840</v>
      </c>
      <c r="X127" s="40" t="s">
        <v>275</v>
      </c>
      <c r="Y127" s="63" t="s">
        <v>276</v>
      </c>
      <c r="Z127" s="40" t="s">
        <v>56</v>
      </c>
      <c r="AA127" s="41">
        <v>2</v>
      </c>
      <c r="AB127" s="41"/>
      <c r="AC127" s="41"/>
      <c r="AD127" s="9">
        <f t="shared" si="3"/>
        <v>1</v>
      </c>
      <c r="AE127" s="9"/>
      <c r="AF127" s="9"/>
      <c r="AG127" s="9"/>
      <c r="AH127" s="9"/>
      <c r="AI127" s="9"/>
      <c r="AJ127" s="9"/>
      <c r="AK127" s="9"/>
      <c r="AL127" s="9"/>
      <c r="AM127" s="9"/>
    </row>
    <row r="128" spans="1:39" s="51" customFormat="1" ht="12.75" customHeight="1">
      <c r="A128" s="38">
        <f t="shared" si="2"/>
        <v>122</v>
      </c>
      <c r="B128" s="39" t="s">
        <v>277</v>
      </c>
      <c r="C128" s="39" t="s">
        <v>563</v>
      </c>
      <c r="D128" s="49" t="s">
        <v>888</v>
      </c>
      <c r="E128" s="50">
        <v>3</v>
      </c>
      <c r="F128" s="50"/>
      <c r="G128" s="38" t="s">
        <v>517</v>
      </c>
      <c r="H128" s="38"/>
      <c r="I128" s="38">
        <v>3</v>
      </c>
      <c r="J128" s="38"/>
      <c r="K128" s="38"/>
      <c r="L128" s="38"/>
      <c r="M128" s="58"/>
      <c r="N128" s="158" t="s">
        <v>517</v>
      </c>
      <c r="O128" s="136"/>
      <c r="P128" s="137"/>
      <c r="Q128" s="62"/>
      <c r="R128" s="39"/>
      <c r="S128" s="39"/>
      <c r="T128" s="49"/>
      <c r="U128" s="50"/>
      <c r="V128" s="50"/>
      <c r="W128" s="62" t="s">
        <v>840</v>
      </c>
      <c r="X128" s="65" t="s">
        <v>277</v>
      </c>
      <c r="Y128" s="66" t="s">
        <v>278</v>
      </c>
      <c r="Z128" s="40" t="s">
        <v>56</v>
      </c>
      <c r="AA128" s="41">
        <v>4</v>
      </c>
      <c r="AB128" s="41"/>
      <c r="AC128" s="41"/>
      <c r="AD128" s="9">
        <f t="shared" si="3"/>
        <v>1</v>
      </c>
      <c r="AE128" s="9"/>
      <c r="AF128" s="9"/>
      <c r="AG128" s="9"/>
      <c r="AH128" s="9"/>
      <c r="AI128" s="9"/>
      <c r="AJ128" s="9"/>
      <c r="AK128" s="9"/>
      <c r="AL128" s="9"/>
      <c r="AM128" s="9"/>
    </row>
    <row r="129" spans="1:39" s="51" customFormat="1" ht="12.75" customHeight="1">
      <c r="A129" s="38">
        <f t="shared" si="2"/>
        <v>123</v>
      </c>
      <c r="B129" s="39" t="s">
        <v>646</v>
      </c>
      <c r="C129" s="39" t="s">
        <v>647</v>
      </c>
      <c r="D129" s="49"/>
      <c r="E129" s="50"/>
      <c r="F129" s="50"/>
      <c r="G129" s="38" t="s">
        <v>520</v>
      </c>
      <c r="H129" s="38"/>
      <c r="I129" s="38">
        <v>2</v>
      </c>
      <c r="J129" s="38"/>
      <c r="K129" s="38"/>
      <c r="L129" s="38"/>
      <c r="M129" s="58"/>
      <c r="N129" s="158" t="s">
        <v>517</v>
      </c>
      <c r="O129" s="136"/>
      <c r="P129" s="137"/>
      <c r="Q129" s="62"/>
      <c r="R129" s="63"/>
      <c r="S129" s="63"/>
      <c r="T129" s="40"/>
      <c r="U129" s="41"/>
      <c r="V129" s="41"/>
      <c r="W129" s="62"/>
      <c r="X129" s="40"/>
      <c r="Y129" s="63"/>
      <c r="Z129" s="40"/>
      <c r="AA129" s="41"/>
      <c r="AB129" s="41"/>
      <c r="AC129" s="41"/>
      <c r="AD129" s="9">
        <f t="shared" si="3"/>
        <v>0</v>
      </c>
      <c r="AE129" s="9"/>
      <c r="AF129" s="9"/>
      <c r="AG129" s="9"/>
      <c r="AH129" s="9"/>
      <c r="AI129" s="9"/>
      <c r="AJ129" s="9"/>
      <c r="AK129" s="9"/>
      <c r="AL129" s="9"/>
      <c r="AM129" s="9"/>
    </row>
    <row r="130" spans="1:39" s="51" customFormat="1" ht="12.75" customHeight="1">
      <c r="A130" s="38">
        <f t="shared" si="2"/>
        <v>124</v>
      </c>
      <c r="B130" s="39" t="s">
        <v>279</v>
      </c>
      <c r="C130" s="39" t="s">
        <v>648</v>
      </c>
      <c r="D130" s="49" t="s">
        <v>887</v>
      </c>
      <c r="E130" s="50">
        <v>2</v>
      </c>
      <c r="F130" s="50"/>
      <c r="G130" s="38" t="s">
        <v>517</v>
      </c>
      <c r="H130" s="38"/>
      <c r="I130" s="38">
        <v>3</v>
      </c>
      <c r="J130" s="38"/>
      <c r="K130" s="38"/>
      <c r="L130" s="38"/>
      <c r="M130" s="58"/>
      <c r="N130" s="158" t="s">
        <v>517</v>
      </c>
      <c r="O130" s="136"/>
      <c r="P130" s="137"/>
      <c r="Q130" s="62"/>
      <c r="R130" s="67"/>
      <c r="S130" s="63"/>
      <c r="T130" s="40"/>
      <c r="U130" s="41"/>
      <c r="V130" s="41"/>
      <c r="W130" s="62" t="s">
        <v>840</v>
      </c>
      <c r="X130" s="40" t="s">
        <v>279</v>
      </c>
      <c r="Y130" s="63" t="s">
        <v>280</v>
      </c>
      <c r="Z130" s="40" t="s">
        <v>56</v>
      </c>
      <c r="AA130" s="41">
        <v>2</v>
      </c>
      <c r="AB130" s="41"/>
      <c r="AC130" s="41"/>
      <c r="AD130" s="9">
        <f t="shared" si="3"/>
        <v>1</v>
      </c>
      <c r="AE130" s="9"/>
      <c r="AF130" s="9"/>
      <c r="AG130" s="9"/>
      <c r="AH130" s="9"/>
      <c r="AI130" s="9"/>
      <c r="AJ130" s="9"/>
      <c r="AK130" s="9"/>
      <c r="AL130" s="9"/>
      <c r="AM130" s="9"/>
    </row>
    <row r="131" spans="1:39" s="51" customFormat="1" ht="12.75" customHeight="1">
      <c r="A131" s="38">
        <f t="shared" si="2"/>
        <v>125</v>
      </c>
      <c r="B131" s="39" t="s">
        <v>281</v>
      </c>
      <c r="C131" s="39" t="s">
        <v>649</v>
      </c>
      <c r="D131" s="49" t="s">
        <v>887</v>
      </c>
      <c r="E131" s="50">
        <v>3</v>
      </c>
      <c r="F131" s="50"/>
      <c r="G131" s="38" t="s">
        <v>517</v>
      </c>
      <c r="H131" s="38"/>
      <c r="I131" s="38">
        <v>3</v>
      </c>
      <c r="J131" s="38"/>
      <c r="K131" s="38"/>
      <c r="L131" s="38"/>
      <c r="M131" s="58"/>
      <c r="N131" s="158" t="s">
        <v>517</v>
      </c>
      <c r="O131" s="136"/>
      <c r="P131" s="137"/>
      <c r="Q131" s="62"/>
      <c r="R131" s="66"/>
      <c r="S131" s="63"/>
      <c r="T131" s="40"/>
      <c r="U131" s="41"/>
      <c r="V131" s="41"/>
      <c r="W131" s="62" t="s">
        <v>840</v>
      </c>
      <c r="X131" s="65" t="s">
        <v>281</v>
      </c>
      <c r="Y131" s="66" t="s">
        <v>282</v>
      </c>
      <c r="Z131" s="40" t="s">
        <v>56</v>
      </c>
      <c r="AA131" s="41">
        <v>3</v>
      </c>
      <c r="AB131" s="41"/>
      <c r="AC131" s="41"/>
      <c r="AD131" s="9">
        <f t="shared" si="3"/>
        <v>1</v>
      </c>
      <c r="AE131" s="9"/>
      <c r="AF131" s="9"/>
      <c r="AG131" s="9"/>
      <c r="AH131" s="9"/>
      <c r="AI131" s="9"/>
      <c r="AJ131" s="9"/>
      <c r="AK131" s="9"/>
      <c r="AL131" s="9"/>
      <c r="AM131" s="9"/>
    </row>
    <row r="132" spans="1:39" s="51" customFormat="1" ht="12.75" customHeight="1">
      <c r="A132" s="38">
        <f t="shared" si="2"/>
        <v>126</v>
      </c>
      <c r="B132" s="39" t="s">
        <v>650</v>
      </c>
      <c r="C132" s="39" t="s">
        <v>651</v>
      </c>
      <c r="D132" s="49"/>
      <c r="E132" s="50"/>
      <c r="F132" s="50"/>
      <c r="G132" s="38" t="s">
        <v>520</v>
      </c>
      <c r="H132" s="38"/>
      <c r="I132" s="38">
        <v>2</v>
      </c>
      <c r="J132" s="38"/>
      <c r="K132" s="38"/>
      <c r="L132" s="38"/>
      <c r="M132" s="58"/>
      <c r="N132" s="158" t="s">
        <v>517</v>
      </c>
      <c r="O132" s="136"/>
      <c r="P132" s="137"/>
      <c r="Q132" s="62"/>
      <c r="R132" s="67"/>
      <c r="S132" s="63"/>
      <c r="T132" s="40"/>
      <c r="U132" s="41"/>
      <c r="V132" s="41"/>
      <c r="W132" s="62"/>
      <c r="X132" s="40"/>
      <c r="Y132" s="63"/>
      <c r="Z132" s="40"/>
      <c r="AA132" s="41"/>
      <c r="AB132" s="41"/>
      <c r="AC132" s="41"/>
      <c r="AD132" s="9">
        <f t="shared" si="3"/>
        <v>0</v>
      </c>
      <c r="AE132" s="9"/>
      <c r="AF132" s="9"/>
      <c r="AG132" s="9"/>
      <c r="AH132" s="9"/>
      <c r="AI132" s="9"/>
      <c r="AJ132" s="9"/>
      <c r="AK132" s="9"/>
      <c r="AL132" s="9"/>
      <c r="AM132" s="9"/>
    </row>
    <row r="133" spans="1:39" s="51" customFormat="1" ht="12.75" customHeight="1">
      <c r="A133" s="38">
        <f t="shared" si="2"/>
        <v>127</v>
      </c>
      <c r="B133" s="39" t="s">
        <v>283</v>
      </c>
      <c r="C133" s="39" t="s">
        <v>532</v>
      </c>
      <c r="D133" s="49" t="s">
        <v>888</v>
      </c>
      <c r="E133" s="50">
        <v>4</v>
      </c>
      <c r="F133" s="50"/>
      <c r="G133" s="38" t="s">
        <v>517</v>
      </c>
      <c r="H133" s="38"/>
      <c r="I133" s="38">
        <v>3</v>
      </c>
      <c r="J133" s="38"/>
      <c r="K133" s="38"/>
      <c r="L133" s="38"/>
      <c r="M133" s="58"/>
      <c r="N133" s="158" t="s">
        <v>517</v>
      </c>
      <c r="O133" s="136"/>
      <c r="P133" s="137"/>
      <c r="Q133" s="62"/>
      <c r="R133" s="39"/>
      <c r="S133" s="39"/>
      <c r="T133" s="49"/>
      <c r="U133" s="50"/>
      <c r="V133" s="50"/>
      <c r="W133" s="62" t="s">
        <v>840</v>
      </c>
      <c r="X133" s="65" t="s">
        <v>283</v>
      </c>
      <c r="Y133" s="66" t="s">
        <v>284</v>
      </c>
      <c r="Z133" s="40" t="s">
        <v>88</v>
      </c>
      <c r="AA133" s="41">
        <v>9</v>
      </c>
      <c r="AB133" s="41">
        <v>0</v>
      </c>
      <c r="AC133" s="41"/>
      <c r="AD133" s="9">
        <f t="shared" si="3"/>
        <v>1</v>
      </c>
      <c r="AE133" s="9"/>
      <c r="AF133" s="9"/>
      <c r="AG133" s="9"/>
      <c r="AH133" s="9"/>
      <c r="AI133" s="9"/>
      <c r="AJ133" s="9"/>
      <c r="AK133" s="9"/>
      <c r="AL133" s="9"/>
      <c r="AM133" s="9"/>
    </row>
    <row r="134" spans="1:39" s="51" customFormat="1" ht="12.75" customHeight="1">
      <c r="A134" s="38">
        <f t="shared" si="2"/>
        <v>128</v>
      </c>
      <c r="B134" s="39" t="s">
        <v>286</v>
      </c>
      <c r="C134" s="39" t="s">
        <v>652</v>
      </c>
      <c r="D134" s="49" t="s">
        <v>888</v>
      </c>
      <c r="E134" s="50">
        <v>4</v>
      </c>
      <c r="F134" s="50"/>
      <c r="G134" s="38" t="s">
        <v>517</v>
      </c>
      <c r="H134" s="38"/>
      <c r="I134" s="38">
        <v>3</v>
      </c>
      <c r="J134" s="38"/>
      <c r="K134" s="38"/>
      <c r="L134" s="38"/>
      <c r="M134" s="58"/>
      <c r="N134" s="158" t="s">
        <v>517</v>
      </c>
      <c r="O134" s="136"/>
      <c r="P134" s="137"/>
      <c r="Q134" s="62"/>
      <c r="R134" s="63"/>
      <c r="S134" s="63"/>
      <c r="T134" s="40"/>
      <c r="U134" s="41"/>
      <c r="V134" s="41"/>
      <c r="W134" s="62" t="s">
        <v>840</v>
      </c>
      <c r="X134" s="40" t="s">
        <v>286</v>
      </c>
      <c r="Y134" s="63" t="s">
        <v>287</v>
      </c>
      <c r="Z134" s="40" t="s">
        <v>88</v>
      </c>
      <c r="AA134" s="41">
        <v>9</v>
      </c>
      <c r="AB134" s="41">
        <v>0</v>
      </c>
      <c r="AC134" s="41"/>
      <c r="AD134" s="9">
        <f t="shared" si="3"/>
        <v>1</v>
      </c>
      <c r="AE134" s="9"/>
      <c r="AF134" s="9"/>
      <c r="AG134" s="9"/>
      <c r="AH134" s="9"/>
      <c r="AI134" s="9"/>
      <c r="AJ134" s="9"/>
      <c r="AK134" s="9"/>
      <c r="AL134" s="9"/>
      <c r="AM134" s="9"/>
    </row>
    <row r="135" spans="1:39" s="51" customFormat="1" ht="12.75" customHeight="1">
      <c r="A135" s="38">
        <f t="shared" si="2"/>
        <v>129</v>
      </c>
      <c r="B135" s="39" t="s">
        <v>653</v>
      </c>
      <c r="C135" s="39" t="s">
        <v>654</v>
      </c>
      <c r="D135" s="49"/>
      <c r="E135" s="50"/>
      <c r="F135" s="50"/>
      <c r="G135" s="38" t="s">
        <v>520</v>
      </c>
      <c r="H135" s="38"/>
      <c r="I135" s="38">
        <v>2</v>
      </c>
      <c r="J135" s="38"/>
      <c r="K135" s="38"/>
      <c r="L135" s="38"/>
      <c r="M135" s="58"/>
      <c r="N135" s="158" t="s">
        <v>517</v>
      </c>
      <c r="O135" s="136"/>
      <c r="P135" s="137"/>
      <c r="Q135" s="62"/>
      <c r="R135" s="67"/>
      <c r="S135" s="63"/>
      <c r="T135" s="40"/>
      <c r="U135" s="41"/>
      <c r="V135" s="41"/>
      <c r="W135" s="62"/>
      <c r="X135" s="40"/>
      <c r="Y135" s="63"/>
      <c r="Z135" s="40"/>
      <c r="AA135" s="41"/>
      <c r="AB135" s="41"/>
      <c r="AC135" s="41"/>
      <c r="AD135" s="9">
        <f t="shared" si="3"/>
        <v>0</v>
      </c>
      <c r="AE135" s="9"/>
      <c r="AF135" s="9"/>
      <c r="AG135" s="9"/>
      <c r="AH135" s="9"/>
      <c r="AI135" s="9"/>
      <c r="AJ135" s="9"/>
      <c r="AK135" s="9"/>
      <c r="AL135" s="9"/>
      <c r="AM135" s="9"/>
    </row>
    <row r="136" spans="1:39" s="51" customFormat="1" ht="12.75" customHeight="1">
      <c r="A136" s="38">
        <f t="shared" ref="A136:A199" si="4">ROW()-6</f>
        <v>130</v>
      </c>
      <c r="B136" s="39" t="s">
        <v>655</v>
      </c>
      <c r="C136" s="39" t="s">
        <v>519</v>
      </c>
      <c r="D136" s="49" t="s">
        <v>887</v>
      </c>
      <c r="E136" s="50">
        <v>1</v>
      </c>
      <c r="F136" s="50"/>
      <c r="G136" s="38" t="s">
        <v>517</v>
      </c>
      <c r="H136" s="38"/>
      <c r="I136" s="38">
        <v>3</v>
      </c>
      <c r="J136" s="38"/>
      <c r="K136" s="38"/>
      <c r="L136" s="38"/>
      <c r="M136" s="58"/>
      <c r="N136" s="158" t="s">
        <v>517</v>
      </c>
      <c r="O136" s="136"/>
      <c r="P136" s="137"/>
      <c r="Q136" s="62"/>
      <c r="R136" s="66"/>
      <c r="S136" s="63"/>
      <c r="T136" s="40"/>
      <c r="U136" s="41"/>
      <c r="V136" s="41"/>
      <c r="W136" s="62"/>
      <c r="X136" s="65"/>
      <c r="Y136" s="66"/>
      <c r="Z136" s="40"/>
      <c r="AA136" s="41"/>
      <c r="AB136" s="41"/>
      <c r="AC136" s="41" t="s">
        <v>854</v>
      </c>
      <c r="AD136" s="9">
        <f t="shared" ref="AD136:AD199" si="5">COUNTIF($Y$7:$Y$199, Y136)</f>
        <v>0</v>
      </c>
      <c r="AE136" s="9"/>
      <c r="AF136" s="9"/>
      <c r="AG136" s="9"/>
      <c r="AH136" s="9"/>
      <c r="AI136" s="9"/>
      <c r="AJ136" s="9"/>
      <c r="AK136" s="9"/>
      <c r="AL136" s="9"/>
      <c r="AM136" s="9"/>
    </row>
    <row r="137" spans="1:39" s="51" customFormat="1" ht="12.75" customHeight="1">
      <c r="A137" s="38">
        <f t="shared" si="4"/>
        <v>131</v>
      </c>
      <c r="B137" s="39" t="s">
        <v>656</v>
      </c>
      <c r="C137" s="39" t="s">
        <v>657</v>
      </c>
      <c r="D137" s="49" t="s">
        <v>888</v>
      </c>
      <c r="E137" s="50">
        <v>5</v>
      </c>
      <c r="F137" s="50"/>
      <c r="G137" s="38" t="s">
        <v>517</v>
      </c>
      <c r="H137" s="38"/>
      <c r="I137" s="38">
        <v>3</v>
      </c>
      <c r="J137" s="38"/>
      <c r="K137" s="38"/>
      <c r="L137" s="38"/>
      <c r="M137" s="58"/>
      <c r="N137" s="158" t="s">
        <v>517</v>
      </c>
      <c r="O137" s="136"/>
      <c r="P137" s="137"/>
      <c r="Q137" s="62"/>
      <c r="R137" s="67"/>
      <c r="S137" s="63"/>
      <c r="T137" s="40"/>
      <c r="U137" s="41"/>
      <c r="V137" s="41"/>
      <c r="W137" s="62"/>
      <c r="X137" s="40"/>
      <c r="Y137" s="63"/>
      <c r="Z137" s="40"/>
      <c r="AA137" s="41"/>
      <c r="AB137" s="41"/>
      <c r="AC137" s="41" t="s">
        <v>855</v>
      </c>
      <c r="AD137" s="9">
        <f t="shared" si="5"/>
        <v>0</v>
      </c>
      <c r="AE137" s="9"/>
      <c r="AF137" s="9"/>
      <c r="AG137" s="9"/>
      <c r="AH137" s="9"/>
      <c r="AI137" s="9"/>
      <c r="AJ137" s="9"/>
      <c r="AK137" s="9"/>
      <c r="AL137" s="9"/>
      <c r="AM137" s="9"/>
    </row>
    <row r="138" spans="1:39" s="51" customFormat="1" ht="12.75" customHeight="1">
      <c r="A138" s="38">
        <f t="shared" si="4"/>
        <v>132</v>
      </c>
      <c r="B138" s="39" t="s">
        <v>288</v>
      </c>
      <c r="C138" s="39" t="s">
        <v>289</v>
      </c>
      <c r="D138" s="49" t="s">
        <v>887</v>
      </c>
      <c r="E138" s="50">
        <v>4</v>
      </c>
      <c r="F138" s="50"/>
      <c r="G138" s="38" t="s">
        <v>517</v>
      </c>
      <c r="H138" s="38"/>
      <c r="I138" s="38">
        <v>2</v>
      </c>
      <c r="J138" s="38"/>
      <c r="K138" s="38"/>
      <c r="L138" s="38"/>
      <c r="M138" s="58"/>
      <c r="N138" s="158" t="s">
        <v>517</v>
      </c>
      <c r="O138" s="136"/>
      <c r="P138" s="137"/>
      <c r="Q138" s="62"/>
      <c r="R138" s="39"/>
      <c r="S138" s="39"/>
      <c r="T138" s="49"/>
      <c r="U138" s="50"/>
      <c r="V138" s="50"/>
      <c r="W138" s="62" t="s">
        <v>840</v>
      </c>
      <c r="X138" s="65" t="s">
        <v>288</v>
      </c>
      <c r="Y138" s="66" t="s">
        <v>289</v>
      </c>
      <c r="Z138" s="40" t="s">
        <v>56</v>
      </c>
      <c r="AA138" s="41">
        <v>4</v>
      </c>
      <c r="AB138" s="41"/>
      <c r="AC138" s="41"/>
      <c r="AD138" s="9">
        <f t="shared" si="5"/>
        <v>1</v>
      </c>
      <c r="AE138" s="9"/>
      <c r="AF138" s="9"/>
      <c r="AG138" s="9"/>
      <c r="AH138" s="9"/>
      <c r="AI138" s="9"/>
      <c r="AJ138" s="9"/>
      <c r="AK138" s="9"/>
      <c r="AL138" s="9"/>
      <c r="AM138" s="9"/>
    </row>
    <row r="139" spans="1:39" s="51" customFormat="1" ht="12.75" customHeight="1">
      <c r="A139" s="38">
        <f t="shared" si="4"/>
        <v>133</v>
      </c>
      <c r="B139" s="39" t="s">
        <v>658</v>
      </c>
      <c r="C139" s="39" t="s">
        <v>659</v>
      </c>
      <c r="D139" s="49"/>
      <c r="E139" s="50"/>
      <c r="F139" s="50"/>
      <c r="G139" s="38" t="s">
        <v>520</v>
      </c>
      <c r="H139" s="38"/>
      <c r="I139" s="38">
        <v>2</v>
      </c>
      <c r="J139" s="38"/>
      <c r="K139" s="38"/>
      <c r="L139" s="38"/>
      <c r="M139" s="58"/>
      <c r="N139" s="158" t="s">
        <v>517</v>
      </c>
      <c r="O139" s="136"/>
      <c r="P139" s="137"/>
      <c r="Q139" s="62"/>
      <c r="R139" s="63"/>
      <c r="S139" s="63"/>
      <c r="T139" s="40"/>
      <c r="U139" s="41"/>
      <c r="V139" s="41"/>
      <c r="W139" s="62"/>
      <c r="X139" s="40"/>
      <c r="Y139" s="63"/>
      <c r="Z139" s="40"/>
      <c r="AA139" s="41"/>
      <c r="AB139" s="41"/>
      <c r="AC139" s="41"/>
      <c r="AD139" s="9">
        <f t="shared" si="5"/>
        <v>0</v>
      </c>
      <c r="AE139" s="9"/>
      <c r="AF139" s="9"/>
      <c r="AG139" s="9"/>
      <c r="AH139" s="9"/>
      <c r="AI139" s="9"/>
      <c r="AJ139" s="9"/>
      <c r="AK139" s="9"/>
      <c r="AL139" s="9"/>
      <c r="AM139" s="9"/>
    </row>
    <row r="140" spans="1:39" s="51" customFormat="1" ht="12.75" customHeight="1">
      <c r="A140" s="38">
        <f t="shared" si="4"/>
        <v>134</v>
      </c>
      <c r="B140" s="39" t="s">
        <v>660</v>
      </c>
      <c r="C140" s="39" t="s">
        <v>622</v>
      </c>
      <c r="D140" s="49"/>
      <c r="E140" s="50"/>
      <c r="F140" s="50"/>
      <c r="G140" s="38" t="s">
        <v>520</v>
      </c>
      <c r="H140" s="38"/>
      <c r="I140" s="38">
        <v>3</v>
      </c>
      <c r="J140" s="38"/>
      <c r="K140" s="38"/>
      <c r="L140" s="38"/>
      <c r="M140" s="58"/>
      <c r="N140" s="158" t="s">
        <v>517</v>
      </c>
      <c r="O140" s="136"/>
      <c r="P140" s="137"/>
      <c r="Q140" s="62"/>
      <c r="R140" s="67"/>
      <c r="S140" s="63"/>
      <c r="T140" s="40"/>
      <c r="U140" s="41"/>
      <c r="V140" s="41"/>
      <c r="W140" s="62"/>
      <c r="X140" s="40"/>
      <c r="Y140" s="63"/>
      <c r="Z140" s="40"/>
      <c r="AA140" s="41"/>
      <c r="AB140" s="41"/>
      <c r="AC140" s="41"/>
      <c r="AD140" s="9">
        <f t="shared" si="5"/>
        <v>0</v>
      </c>
      <c r="AE140" s="9"/>
      <c r="AF140" s="9"/>
      <c r="AG140" s="9"/>
      <c r="AH140" s="9"/>
      <c r="AI140" s="9"/>
      <c r="AJ140" s="9"/>
      <c r="AK140" s="9"/>
      <c r="AL140" s="9"/>
      <c r="AM140" s="9"/>
    </row>
    <row r="141" spans="1:39" s="51" customFormat="1" ht="12.75" customHeight="1">
      <c r="A141" s="38">
        <f t="shared" si="4"/>
        <v>135</v>
      </c>
      <c r="B141" s="39" t="s">
        <v>290</v>
      </c>
      <c r="C141" s="39" t="s">
        <v>661</v>
      </c>
      <c r="D141" s="49" t="s">
        <v>887</v>
      </c>
      <c r="E141" s="50">
        <v>1</v>
      </c>
      <c r="F141" s="50"/>
      <c r="G141" s="38" t="s">
        <v>517</v>
      </c>
      <c r="H141" s="38"/>
      <c r="I141" s="38">
        <v>4</v>
      </c>
      <c r="J141" s="38"/>
      <c r="K141" s="38"/>
      <c r="L141" s="38"/>
      <c r="M141" s="58"/>
      <c r="N141" s="158" t="s">
        <v>517</v>
      </c>
      <c r="O141" s="136"/>
      <c r="P141" s="137"/>
      <c r="Q141" s="62"/>
      <c r="R141" s="66"/>
      <c r="S141" s="63"/>
      <c r="T141" s="40"/>
      <c r="U141" s="41"/>
      <c r="V141" s="41"/>
      <c r="W141" s="62"/>
      <c r="X141" s="65" t="s">
        <v>290</v>
      </c>
      <c r="Y141" s="66" t="s">
        <v>291</v>
      </c>
      <c r="Z141" s="40" t="s">
        <v>56</v>
      </c>
      <c r="AA141" s="41">
        <v>1</v>
      </c>
      <c r="AB141" s="41"/>
      <c r="AC141" s="41"/>
      <c r="AD141" s="9">
        <f t="shared" si="5"/>
        <v>1</v>
      </c>
      <c r="AE141" s="9"/>
      <c r="AF141" s="9"/>
      <c r="AG141" s="9"/>
      <c r="AH141" s="9"/>
      <c r="AI141" s="9"/>
      <c r="AJ141" s="9"/>
      <c r="AK141" s="9"/>
      <c r="AL141" s="9"/>
      <c r="AM141" s="9"/>
    </row>
    <row r="142" spans="1:39" s="51" customFormat="1" ht="12.75" customHeight="1">
      <c r="A142" s="38">
        <f t="shared" si="4"/>
        <v>136</v>
      </c>
      <c r="B142" s="39" t="s">
        <v>292</v>
      </c>
      <c r="C142" s="39" t="s">
        <v>563</v>
      </c>
      <c r="D142" s="49" t="s">
        <v>888</v>
      </c>
      <c r="E142" s="50">
        <v>3</v>
      </c>
      <c r="F142" s="50"/>
      <c r="G142" s="38" t="s">
        <v>517</v>
      </c>
      <c r="H142" s="38"/>
      <c r="I142" s="38">
        <v>4</v>
      </c>
      <c r="J142" s="38"/>
      <c r="K142" s="38"/>
      <c r="L142" s="38"/>
      <c r="M142" s="58"/>
      <c r="N142" s="158" t="s">
        <v>517</v>
      </c>
      <c r="O142" s="136"/>
      <c r="P142" s="137"/>
      <c r="Q142" s="62"/>
      <c r="R142" s="67"/>
      <c r="S142" s="63"/>
      <c r="T142" s="40"/>
      <c r="U142" s="41"/>
      <c r="V142" s="41"/>
      <c r="W142" s="62"/>
      <c r="X142" s="40" t="s">
        <v>292</v>
      </c>
      <c r="Y142" s="63" t="s">
        <v>293</v>
      </c>
      <c r="Z142" s="40" t="s">
        <v>56</v>
      </c>
      <c r="AA142" s="41">
        <v>4</v>
      </c>
      <c r="AB142" s="41"/>
      <c r="AC142" s="41"/>
      <c r="AD142" s="9">
        <f t="shared" si="5"/>
        <v>1</v>
      </c>
      <c r="AE142" s="9"/>
      <c r="AF142" s="9"/>
      <c r="AG142" s="9"/>
      <c r="AH142" s="9"/>
      <c r="AI142" s="9"/>
      <c r="AJ142" s="9"/>
      <c r="AK142" s="9"/>
      <c r="AL142" s="9"/>
      <c r="AM142" s="9"/>
    </row>
    <row r="143" spans="1:39" s="51" customFormat="1" ht="12.75" customHeight="1">
      <c r="A143" s="38">
        <f t="shared" si="4"/>
        <v>137</v>
      </c>
      <c r="B143" s="39" t="s">
        <v>294</v>
      </c>
      <c r="C143" s="39" t="s">
        <v>570</v>
      </c>
      <c r="D143" s="49" t="s">
        <v>888</v>
      </c>
      <c r="E143" s="50">
        <v>6</v>
      </c>
      <c r="F143" s="50"/>
      <c r="G143" s="38" t="s">
        <v>517</v>
      </c>
      <c r="H143" s="38"/>
      <c r="I143" s="38">
        <v>4</v>
      </c>
      <c r="J143" s="38"/>
      <c r="K143" s="38"/>
      <c r="L143" s="38"/>
      <c r="M143" s="58"/>
      <c r="N143" s="158" t="s">
        <v>517</v>
      </c>
      <c r="O143" s="136"/>
      <c r="P143" s="137"/>
      <c r="Q143" s="62"/>
      <c r="R143" s="67"/>
      <c r="S143" s="63"/>
      <c r="T143" s="40"/>
      <c r="U143" s="41"/>
      <c r="V143" s="41"/>
      <c r="W143" s="62"/>
      <c r="X143" s="40" t="s">
        <v>294</v>
      </c>
      <c r="Y143" s="63" t="s">
        <v>295</v>
      </c>
      <c r="Z143" s="40" t="s">
        <v>56</v>
      </c>
      <c r="AA143" s="41">
        <v>12</v>
      </c>
      <c r="AB143" s="41"/>
      <c r="AC143" s="41"/>
      <c r="AD143" s="9">
        <f t="shared" si="5"/>
        <v>1</v>
      </c>
      <c r="AE143" s="9"/>
      <c r="AF143" s="9"/>
      <c r="AG143" s="9"/>
      <c r="AH143" s="9"/>
      <c r="AI143" s="9"/>
      <c r="AJ143" s="9"/>
      <c r="AK143" s="9"/>
      <c r="AL143" s="9"/>
      <c r="AM143" s="9"/>
    </row>
    <row r="144" spans="1:39" s="51" customFormat="1" ht="12.75" customHeight="1">
      <c r="A144" s="38">
        <f t="shared" si="4"/>
        <v>138</v>
      </c>
      <c r="B144" s="39" t="s">
        <v>296</v>
      </c>
      <c r="C144" s="39" t="s">
        <v>662</v>
      </c>
      <c r="D144" s="49" t="s">
        <v>888</v>
      </c>
      <c r="E144" s="50">
        <v>2</v>
      </c>
      <c r="F144" s="50"/>
      <c r="G144" s="38" t="s">
        <v>517</v>
      </c>
      <c r="H144" s="38"/>
      <c r="I144" s="38">
        <v>4</v>
      </c>
      <c r="J144" s="38"/>
      <c r="K144" s="38"/>
      <c r="L144" s="38"/>
      <c r="M144" s="58"/>
      <c r="N144" s="158" t="s">
        <v>517</v>
      </c>
      <c r="O144" s="136"/>
      <c r="P144" s="137"/>
      <c r="Q144" s="62"/>
      <c r="R144" s="67"/>
      <c r="S144" s="63"/>
      <c r="T144" s="40"/>
      <c r="U144" s="41"/>
      <c r="V144" s="41"/>
      <c r="W144" s="62"/>
      <c r="X144" s="40" t="s">
        <v>296</v>
      </c>
      <c r="Y144" s="63" t="s">
        <v>297</v>
      </c>
      <c r="Z144" s="40" t="s">
        <v>88</v>
      </c>
      <c r="AA144" s="41">
        <v>3</v>
      </c>
      <c r="AB144" s="41">
        <v>0</v>
      </c>
      <c r="AC144" s="41"/>
      <c r="AD144" s="9">
        <f t="shared" si="5"/>
        <v>1</v>
      </c>
      <c r="AE144" s="9"/>
      <c r="AF144" s="9"/>
      <c r="AG144" s="9"/>
      <c r="AH144" s="9"/>
      <c r="AI144" s="9"/>
      <c r="AJ144" s="9"/>
      <c r="AK144" s="9"/>
      <c r="AL144" s="9"/>
      <c r="AM144" s="9"/>
    </row>
    <row r="145" spans="1:39" s="51" customFormat="1" ht="12.75" customHeight="1">
      <c r="A145" s="38">
        <f t="shared" si="4"/>
        <v>139</v>
      </c>
      <c r="B145" s="39" t="s">
        <v>298</v>
      </c>
      <c r="C145" s="39" t="s">
        <v>663</v>
      </c>
      <c r="D145" s="49" t="s">
        <v>888</v>
      </c>
      <c r="E145" s="50">
        <v>5</v>
      </c>
      <c r="F145" s="50"/>
      <c r="G145" s="38" t="s">
        <v>517</v>
      </c>
      <c r="H145" s="38"/>
      <c r="I145" s="38">
        <v>4</v>
      </c>
      <c r="J145" s="38"/>
      <c r="K145" s="38"/>
      <c r="L145" s="38"/>
      <c r="M145" s="58"/>
      <c r="N145" s="158" t="s">
        <v>517</v>
      </c>
      <c r="O145" s="136"/>
      <c r="P145" s="137"/>
      <c r="Q145" s="62"/>
      <c r="R145" s="66"/>
      <c r="S145" s="63"/>
      <c r="T145" s="40"/>
      <c r="U145" s="41"/>
      <c r="V145" s="41"/>
      <c r="W145" s="62"/>
      <c r="X145" s="65" t="s">
        <v>298</v>
      </c>
      <c r="Y145" s="66" t="s">
        <v>299</v>
      </c>
      <c r="Z145" s="40" t="s">
        <v>56</v>
      </c>
      <c r="AA145" s="41">
        <v>8</v>
      </c>
      <c r="AB145" s="41"/>
      <c r="AC145" s="41"/>
      <c r="AD145" s="9">
        <f t="shared" si="5"/>
        <v>1</v>
      </c>
      <c r="AE145" s="9"/>
      <c r="AF145" s="9"/>
      <c r="AG145" s="9"/>
      <c r="AH145" s="9"/>
      <c r="AI145" s="9"/>
      <c r="AJ145" s="9"/>
      <c r="AK145" s="9"/>
      <c r="AL145" s="9"/>
      <c r="AM145" s="9"/>
    </row>
    <row r="146" spans="1:39" s="51" customFormat="1" ht="12.75" customHeight="1">
      <c r="A146" s="38">
        <f t="shared" si="4"/>
        <v>140</v>
      </c>
      <c r="B146" s="39" t="s">
        <v>300</v>
      </c>
      <c r="C146" s="39" t="s">
        <v>664</v>
      </c>
      <c r="D146" s="49" t="s">
        <v>887</v>
      </c>
      <c r="E146" s="50">
        <v>2</v>
      </c>
      <c r="F146" s="50"/>
      <c r="G146" s="38" t="s">
        <v>517</v>
      </c>
      <c r="H146" s="38"/>
      <c r="I146" s="38">
        <v>4</v>
      </c>
      <c r="J146" s="38"/>
      <c r="K146" s="38"/>
      <c r="L146" s="38"/>
      <c r="M146" s="58"/>
      <c r="N146" s="158" t="s">
        <v>517</v>
      </c>
      <c r="O146" s="136"/>
      <c r="P146" s="137"/>
      <c r="Q146" s="62"/>
      <c r="R146" s="67"/>
      <c r="S146" s="63"/>
      <c r="T146" s="40"/>
      <c r="U146" s="41"/>
      <c r="V146" s="41"/>
      <c r="W146" s="62"/>
      <c r="X146" s="40" t="s">
        <v>300</v>
      </c>
      <c r="Y146" s="63" t="s">
        <v>301</v>
      </c>
      <c r="Z146" s="40" t="s">
        <v>56</v>
      </c>
      <c r="AA146" s="41">
        <v>2</v>
      </c>
      <c r="AB146" s="41"/>
      <c r="AC146" s="41"/>
      <c r="AD146" s="9">
        <f t="shared" si="5"/>
        <v>1</v>
      </c>
      <c r="AE146" s="9"/>
      <c r="AF146" s="9"/>
      <c r="AG146" s="9"/>
      <c r="AH146" s="9"/>
      <c r="AI146" s="9"/>
      <c r="AJ146" s="9"/>
      <c r="AK146" s="9"/>
      <c r="AL146" s="9"/>
      <c r="AM146" s="9"/>
    </row>
    <row r="147" spans="1:39" s="51" customFormat="1" ht="12.75" customHeight="1">
      <c r="A147" s="38">
        <f t="shared" si="4"/>
        <v>141</v>
      </c>
      <c r="B147" s="39" t="s">
        <v>302</v>
      </c>
      <c r="C147" s="39" t="s">
        <v>665</v>
      </c>
      <c r="D147" s="49" t="s">
        <v>888</v>
      </c>
      <c r="E147" s="50">
        <v>5</v>
      </c>
      <c r="F147" s="50"/>
      <c r="G147" s="38" t="s">
        <v>517</v>
      </c>
      <c r="H147" s="38"/>
      <c r="I147" s="38">
        <v>4</v>
      </c>
      <c r="J147" s="38"/>
      <c r="K147" s="38"/>
      <c r="L147" s="38"/>
      <c r="M147" s="58"/>
      <c r="N147" s="158" t="s">
        <v>517</v>
      </c>
      <c r="O147" s="136"/>
      <c r="P147" s="137"/>
      <c r="Q147" s="62"/>
      <c r="R147" s="39"/>
      <c r="S147" s="39"/>
      <c r="T147" s="49"/>
      <c r="U147" s="50"/>
      <c r="V147" s="50"/>
      <c r="W147" s="62"/>
      <c r="X147" s="65" t="s">
        <v>302</v>
      </c>
      <c r="Y147" s="66" t="s">
        <v>303</v>
      </c>
      <c r="Z147" s="40" t="s">
        <v>56</v>
      </c>
      <c r="AA147" s="41">
        <v>9</v>
      </c>
      <c r="AB147" s="41"/>
      <c r="AC147" s="41"/>
      <c r="AD147" s="9">
        <f t="shared" si="5"/>
        <v>1</v>
      </c>
      <c r="AE147" s="9"/>
      <c r="AF147" s="9"/>
      <c r="AG147" s="9"/>
      <c r="AH147" s="9"/>
      <c r="AI147" s="9"/>
      <c r="AJ147" s="9"/>
      <c r="AK147" s="9"/>
      <c r="AL147" s="9"/>
      <c r="AM147" s="9"/>
    </row>
    <row r="148" spans="1:39" s="51" customFormat="1" ht="12.75" customHeight="1">
      <c r="A148" s="38">
        <f t="shared" si="4"/>
        <v>142</v>
      </c>
      <c r="B148" s="39" t="s">
        <v>666</v>
      </c>
      <c r="C148" s="39" t="s">
        <v>624</v>
      </c>
      <c r="D148" s="49"/>
      <c r="E148" s="50"/>
      <c r="F148" s="50"/>
      <c r="G148" s="38" t="s">
        <v>520</v>
      </c>
      <c r="H148" s="38"/>
      <c r="I148" s="38">
        <v>3</v>
      </c>
      <c r="J148" s="38"/>
      <c r="K148" s="38"/>
      <c r="L148" s="38"/>
      <c r="M148" s="58"/>
      <c r="N148" s="158" t="s">
        <v>517</v>
      </c>
      <c r="O148" s="136"/>
      <c r="P148" s="137"/>
      <c r="Q148" s="62"/>
      <c r="R148" s="63"/>
      <c r="S148" s="63"/>
      <c r="T148" s="40"/>
      <c r="U148" s="41"/>
      <c r="V148" s="41"/>
      <c r="W148" s="62"/>
      <c r="X148" s="40"/>
      <c r="Y148" s="63"/>
      <c r="Z148" s="40"/>
      <c r="AA148" s="41"/>
      <c r="AB148" s="41"/>
      <c r="AC148" s="41"/>
      <c r="AD148" s="9">
        <f t="shared" si="5"/>
        <v>0</v>
      </c>
      <c r="AE148" s="9"/>
      <c r="AF148" s="9"/>
      <c r="AG148" s="9"/>
      <c r="AH148" s="9"/>
      <c r="AI148" s="9"/>
      <c r="AJ148" s="9"/>
      <c r="AK148" s="9"/>
      <c r="AL148" s="9"/>
      <c r="AM148" s="9"/>
    </row>
    <row r="149" spans="1:39" s="51" customFormat="1" ht="12.75" customHeight="1">
      <c r="A149" s="38">
        <f t="shared" si="4"/>
        <v>143</v>
      </c>
      <c r="B149" s="39" t="s">
        <v>314</v>
      </c>
      <c r="C149" s="39" t="s">
        <v>667</v>
      </c>
      <c r="D149" s="49" t="s">
        <v>887</v>
      </c>
      <c r="E149" s="50">
        <v>1</v>
      </c>
      <c r="F149" s="50"/>
      <c r="G149" s="38" t="s">
        <v>517</v>
      </c>
      <c r="H149" s="38"/>
      <c r="I149" s="38">
        <v>4</v>
      </c>
      <c r="J149" s="38"/>
      <c r="K149" s="38"/>
      <c r="L149" s="38"/>
      <c r="M149" s="58"/>
      <c r="N149" s="158" t="s">
        <v>517</v>
      </c>
      <c r="O149" s="136"/>
      <c r="P149" s="137"/>
      <c r="Q149" s="62"/>
      <c r="R149" s="67"/>
      <c r="S149" s="63"/>
      <c r="T149" s="40"/>
      <c r="U149" s="41"/>
      <c r="V149" s="41"/>
      <c r="W149" s="62"/>
      <c r="X149" s="40" t="s">
        <v>314</v>
      </c>
      <c r="Y149" s="63" t="s">
        <v>315</v>
      </c>
      <c r="Z149" s="40" t="s">
        <v>56</v>
      </c>
      <c r="AA149" s="41">
        <v>1</v>
      </c>
      <c r="AB149" s="41"/>
      <c r="AC149" s="41"/>
      <c r="AD149" s="9">
        <f t="shared" si="5"/>
        <v>1</v>
      </c>
      <c r="AE149" s="9"/>
      <c r="AF149" s="9"/>
      <c r="AG149" s="9"/>
      <c r="AH149" s="9"/>
      <c r="AI149" s="9"/>
      <c r="AJ149" s="9"/>
      <c r="AK149" s="9"/>
      <c r="AL149" s="9"/>
      <c r="AM149" s="9"/>
    </row>
    <row r="150" spans="1:39" s="51" customFormat="1" ht="12.75" customHeight="1">
      <c r="A150" s="38">
        <f t="shared" si="4"/>
        <v>144</v>
      </c>
      <c r="B150" s="39" t="s">
        <v>316</v>
      </c>
      <c r="C150" s="39" t="s">
        <v>563</v>
      </c>
      <c r="D150" s="49" t="s">
        <v>888</v>
      </c>
      <c r="E150" s="50">
        <v>3</v>
      </c>
      <c r="F150" s="50"/>
      <c r="G150" s="38" t="s">
        <v>517</v>
      </c>
      <c r="H150" s="38"/>
      <c r="I150" s="38">
        <v>4</v>
      </c>
      <c r="J150" s="38"/>
      <c r="K150" s="38"/>
      <c r="L150" s="38"/>
      <c r="M150" s="58"/>
      <c r="N150" s="158" t="s">
        <v>517</v>
      </c>
      <c r="O150" s="136"/>
      <c r="P150" s="137"/>
      <c r="Q150" s="62"/>
      <c r="R150" s="66"/>
      <c r="S150" s="63"/>
      <c r="T150" s="40"/>
      <c r="U150" s="41"/>
      <c r="V150" s="41"/>
      <c r="W150" s="62"/>
      <c r="X150" s="65" t="s">
        <v>316</v>
      </c>
      <c r="Y150" s="66" t="s">
        <v>317</v>
      </c>
      <c r="Z150" s="40" t="s">
        <v>56</v>
      </c>
      <c r="AA150" s="41">
        <v>4</v>
      </c>
      <c r="AB150" s="41"/>
      <c r="AC150" s="41"/>
      <c r="AD150" s="9">
        <f t="shared" si="5"/>
        <v>1</v>
      </c>
      <c r="AE150" s="9"/>
      <c r="AF150" s="9"/>
      <c r="AG150" s="9"/>
      <c r="AH150" s="9"/>
      <c r="AI150" s="9"/>
      <c r="AJ150" s="9"/>
      <c r="AK150" s="9"/>
      <c r="AL150" s="9"/>
      <c r="AM150" s="9"/>
    </row>
    <row r="151" spans="1:39" s="51" customFormat="1" ht="12.75" customHeight="1">
      <c r="A151" s="38">
        <f t="shared" si="4"/>
        <v>145</v>
      </c>
      <c r="B151" s="39" t="s">
        <v>318</v>
      </c>
      <c r="C151" s="39" t="s">
        <v>570</v>
      </c>
      <c r="D151" s="49" t="s">
        <v>888</v>
      </c>
      <c r="E151" s="50">
        <v>6</v>
      </c>
      <c r="F151" s="50"/>
      <c r="G151" s="38" t="s">
        <v>517</v>
      </c>
      <c r="H151" s="38"/>
      <c r="I151" s="38">
        <v>4</v>
      </c>
      <c r="J151" s="38"/>
      <c r="K151" s="38"/>
      <c r="L151" s="38"/>
      <c r="M151" s="58"/>
      <c r="N151" s="158" t="s">
        <v>517</v>
      </c>
      <c r="O151" s="136"/>
      <c r="P151" s="137"/>
      <c r="Q151" s="62"/>
      <c r="R151" s="67"/>
      <c r="S151" s="63"/>
      <c r="T151" s="40"/>
      <c r="U151" s="41"/>
      <c r="V151" s="41"/>
      <c r="W151" s="62"/>
      <c r="X151" s="40" t="s">
        <v>318</v>
      </c>
      <c r="Y151" s="63" t="s">
        <v>319</v>
      </c>
      <c r="Z151" s="40" t="s">
        <v>56</v>
      </c>
      <c r="AA151" s="41">
        <v>12</v>
      </c>
      <c r="AB151" s="41"/>
      <c r="AC151" s="41"/>
      <c r="AD151" s="9">
        <f t="shared" si="5"/>
        <v>1</v>
      </c>
      <c r="AE151" s="9"/>
      <c r="AF151" s="9"/>
      <c r="AG151" s="9"/>
      <c r="AH151" s="9"/>
      <c r="AI151" s="9"/>
      <c r="AJ151" s="9"/>
      <c r="AK151" s="9"/>
      <c r="AL151" s="9"/>
      <c r="AM151" s="9"/>
    </row>
    <row r="152" spans="1:39" s="51" customFormat="1" ht="12.75" customHeight="1">
      <c r="A152" s="38">
        <f t="shared" si="4"/>
        <v>146</v>
      </c>
      <c r="B152" s="39" t="s">
        <v>320</v>
      </c>
      <c r="C152" s="39" t="s">
        <v>662</v>
      </c>
      <c r="D152" s="49" t="s">
        <v>888</v>
      </c>
      <c r="E152" s="50">
        <v>2</v>
      </c>
      <c r="F152" s="50"/>
      <c r="G152" s="38" t="s">
        <v>517</v>
      </c>
      <c r="H152" s="38"/>
      <c r="I152" s="38">
        <v>4</v>
      </c>
      <c r="J152" s="38"/>
      <c r="K152" s="38"/>
      <c r="L152" s="38"/>
      <c r="M152" s="58"/>
      <c r="N152" s="158" t="s">
        <v>517</v>
      </c>
      <c r="O152" s="136"/>
      <c r="P152" s="137"/>
      <c r="Q152" s="62"/>
      <c r="R152" s="39"/>
      <c r="S152" s="39"/>
      <c r="T152" s="49"/>
      <c r="U152" s="50"/>
      <c r="V152" s="50"/>
      <c r="W152" s="62"/>
      <c r="X152" s="65" t="s">
        <v>320</v>
      </c>
      <c r="Y152" s="66" t="s">
        <v>321</v>
      </c>
      <c r="Z152" s="40" t="s">
        <v>88</v>
      </c>
      <c r="AA152" s="41">
        <v>3</v>
      </c>
      <c r="AB152" s="41">
        <v>0</v>
      </c>
      <c r="AC152" s="41"/>
      <c r="AD152" s="9">
        <f t="shared" si="5"/>
        <v>1</v>
      </c>
      <c r="AE152" s="9"/>
      <c r="AF152" s="9"/>
      <c r="AG152" s="9"/>
      <c r="AH152" s="9"/>
      <c r="AI152" s="9"/>
      <c r="AJ152" s="9"/>
      <c r="AK152" s="9"/>
      <c r="AL152" s="9"/>
      <c r="AM152" s="9"/>
    </row>
    <row r="153" spans="1:39" s="51" customFormat="1" ht="12.75" customHeight="1">
      <c r="A153" s="38">
        <f t="shared" si="4"/>
        <v>147</v>
      </c>
      <c r="B153" s="39" t="s">
        <v>322</v>
      </c>
      <c r="C153" s="39" t="s">
        <v>668</v>
      </c>
      <c r="D153" s="49" t="s">
        <v>888</v>
      </c>
      <c r="E153" s="50">
        <v>3</v>
      </c>
      <c r="F153" s="50"/>
      <c r="G153" s="38" t="s">
        <v>517</v>
      </c>
      <c r="H153" s="38"/>
      <c r="I153" s="38">
        <v>3</v>
      </c>
      <c r="J153" s="38"/>
      <c r="K153" s="38"/>
      <c r="L153" s="38"/>
      <c r="M153" s="58"/>
      <c r="N153" s="158" t="s">
        <v>517</v>
      </c>
      <c r="O153" s="136"/>
      <c r="P153" s="137"/>
      <c r="Q153" s="62"/>
      <c r="R153" s="63"/>
      <c r="S153" s="63"/>
      <c r="T153" s="40"/>
      <c r="U153" s="41"/>
      <c r="V153" s="41"/>
      <c r="W153" s="62"/>
      <c r="X153" s="40" t="s">
        <v>322</v>
      </c>
      <c r="Y153" s="63" t="s">
        <v>323</v>
      </c>
      <c r="Z153" s="40" t="s">
        <v>88</v>
      </c>
      <c r="AA153" s="41">
        <v>5</v>
      </c>
      <c r="AB153" s="41">
        <v>0</v>
      </c>
      <c r="AC153" s="41"/>
      <c r="AD153" s="9">
        <f t="shared" si="5"/>
        <v>1</v>
      </c>
      <c r="AE153" s="9"/>
      <c r="AF153" s="9"/>
      <c r="AG153" s="9"/>
      <c r="AH153" s="9"/>
      <c r="AI153" s="9"/>
      <c r="AJ153" s="9"/>
      <c r="AK153" s="9"/>
      <c r="AL153" s="9"/>
      <c r="AM153" s="9"/>
    </row>
    <row r="154" spans="1:39" s="51" customFormat="1" ht="12.75" customHeight="1">
      <c r="A154" s="38">
        <f t="shared" si="4"/>
        <v>148</v>
      </c>
      <c r="B154" s="39" t="s">
        <v>669</v>
      </c>
      <c r="C154" s="39" t="s">
        <v>670</v>
      </c>
      <c r="D154" s="49"/>
      <c r="E154" s="50"/>
      <c r="F154" s="50"/>
      <c r="G154" s="38" t="s">
        <v>520</v>
      </c>
      <c r="H154" s="38"/>
      <c r="I154" s="38">
        <v>2</v>
      </c>
      <c r="J154" s="38"/>
      <c r="K154" s="38"/>
      <c r="L154" s="38"/>
      <c r="M154" s="58"/>
      <c r="N154" s="158" t="s">
        <v>517</v>
      </c>
      <c r="O154" s="136"/>
      <c r="P154" s="137"/>
      <c r="Q154" s="62"/>
      <c r="R154" s="67"/>
      <c r="S154" s="63"/>
      <c r="T154" s="40"/>
      <c r="U154" s="41"/>
      <c r="V154" s="41"/>
      <c r="W154" s="62"/>
      <c r="X154" s="40"/>
      <c r="Y154" s="63"/>
      <c r="Z154" s="40"/>
      <c r="AA154" s="41"/>
      <c r="AB154" s="41"/>
      <c r="AC154" s="41"/>
      <c r="AD154" s="9">
        <f t="shared" si="5"/>
        <v>0</v>
      </c>
      <c r="AE154" s="9"/>
      <c r="AF154" s="9"/>
      <c r="AG154" s="9"/>
      <c r="AH154" s="9"/>
      <c r="AI154" s="9"/>
      <c r="AJ154" s="9"/>
      <c r="AK154" s="9"/>
      <c r="AL154" s="9"/>
      <c r="AM154" s="9"/>
    </row>
    <row r="155" spans="1:39" s="51" customFormat="1" ht="12.75" customHeight="1">
      <c r="A155" s="38">
        <f t="shared" si="4"/>
        <v>149</v>
      </c>
      <c r="B155" s="39" t="s">
        <v>671</v>
      </c>
      <c r="C155" s="39" t="s">
        <v>622</v>
      </c>
      <c r="D155" s="49"/>
      <c r="E155" s="50"/>
      <c r="F155" s="50"/>
      <c r="G155" s="38" t="s">
        <v>520</v>
      </c>
      <c r="H155" s="38"/>
      <c r="I155" s="38">
        <v>3</v>
      </c>
      <c r="J155" s="38"/>
      <c r="K155" s="38"/>
      <c r="L155" s="38"/>
      <c r="M155" s="58"/>
      <c r="N155" s="158" t="s">
        <v>517</v>
      </c>
      <c r="O155" s="136"/>
      <c r="P155" s="137"/>
      <c r="Q155" s="62"/>
      <c r="R155" s="66"/>
      <c r="S155" s="63"/>
      <c r="T155" s="40"/>
      <c r="U155" s="41"/>
      <c r="V155" s="41"/>
      <c r="W155" s="62"/>
      <c r="X155" s="65"/>
      <c r="Y155" s="66"/>
      <c r="Z155" s="40"/>
      <c r="AA155" s="41"/>
      <c r="AB155" s="41"/>
      <c r="AC155" s="41"/>
      <c r="AD155" s="9">
        <f t="shared" si="5"/>
        <v>0</v>
      </c>
      <c r="AE155" s="9"/>
      <c r="AF155" s="9"/>
      <c r="AG155" s="9"/>
      <c r="AH155" s="9"/>
      <c r="AI155" s="9"/>
      <c r="AJ155" s="9"/>
      <c r="AK155" s="9"/>
      <c r="AL155" s="9"/>
      <c r="AM155" s="9"/>
    </row>
    <row r="156" spans="1:39" s="51" customFormat="1" ht="12.75" customHeight="1">
      <c r="A156" s="38">
        <f t="shared" si="4"/>
        <v>150</v>
      </c>
      <c r="B156" s="39" t="s">
        <v>324</v>
      </c>
      <c r="C156" s="39" t="s">
        <v>661</v>
      </c>
      <c r="D156" s="49" t="s">
        <v>887</v>
      </c>
      <c r="E156" s="50">
        <v>1</v>
      </c>
      <c r="F156" s="50"/>
      <c r="G156" s="38" t="s">
        <v>517</v>
      </c>
      <c r="H156" s="38"/>
      <c r="I156" s="38">
        <v>4</v>
      </c>
      <c r="J156" s="38"/>
      <c r="K156" s="38"/>
      <c r="L156" s="38"/>
      <c r="M156" s="58"/>
      <c r="N156" s="158" t="s">
        <v>517</v>
      </c>
      <c r="O156" s="136"/>
      <c r="P156" s="137"/>
      <c r="Q156" s="62"/>
      <c r="R156" s="67"/>
      <c r="S156" s="63"/>
      <c r="T156" s="40"/>
      <c r="U156" s="41"/>
      <c r="V156" s="41"/>
      <c r="W156" s="62"/>
      <c r="X156" s="40" t="s">
        <v>324</v>
      </c>
      <c r="Y156" s="63" t="s">
        <v>325</v>
      </c>
      <c r="Z156" s="40" t="s">
        <v>56</v>
      </c>
      <c r="AA156" s="41">
        <v>1</v>
      </c>
      <c r="AB156" s="41"/>
      <c r="AC156" s="41"/>
      <c r="AD156" s="9">
        <f t="shared" si="5"/>
        <v>1</v>
      </c>
      <c r="AE156" s="9"/>
      <c r="AF156" s="9"/>
      <c r="AG156" s="9"/>
      <c r="AH156" s="9"/>
      <c r="AI156" s="9"/>
      <c r="AJ156" s="9"/>
      <c r="AK156" s="9"/>
      <c r="AL156" s="9"/>
      <c r="AM156" s="9"/>
    </row>
    <row r="157" spans="1:39" s="51" customFormat="1" ht="12.75" customHeight="1">
      <c r="A157" s="38">
        <f t="shared" si="4"/>
        <v>151</v>
      </c>
      <c r="B157" s="39" t="s">
        <v>326</v>
      </c>
      <c r="C157" s="39" t="s">
        <v>563</v>
      </c>
      <c r="D157" s="49" t="s">
        <v>888</v>
      </c>
      <c r="E157" s="50">
        <v>3</v>
      </c>
      <c r="F157" s="50"/>
      <c r="G157" s="38" t="s">
        <v>517</v>
      </c>
      <c r="H157" s="38"/>
      <c r="I157" s="38">
        <v>4</v>
      </c>
      <c r="J157" s="38"/>
      <c r="K157" s="38"/>
      <c r="L157" s="38"/>
      <c r="M157" s="58"/>
      <c r="N157" s="158" t="s">
        <v>517</v>
      </c>
      <c r="O157" s="136"/>
      <c r="P157" s="137"/>
      <c r="Q157" s="62"/>
      <c r="R157" s="67"/>
      <c r="S157" s="63"/>
      <c r="T157" s="40"/>
      <c r="U157" s="41"/>
      <c r="V157" s="41"/>
      <c r="W157" s="62"/>
      <c r="X157" s="40" t="s">
        <v>326</v>
      </c>
      <c r="Y157" s="63" t="s">
        <v>327</v>
      </c>
      <c r="Z157" s="40" t="s">
        <v>56</v>
      </c>
      <c r="AA157" s="41">
        <v>4</v>
      </c>
      <c r="AB157" s="41"/>
      <c r="AC157" s="41"/>
      <c r="AD157" s="9">
        <f t="shared" si="5"/>
        <v>1</v>
      </c>
      <c r="AE157" s="9"/>
      <c r="AF157" s="9"/>
      <c r="AG157" s="9"/>
      <c r="AH157" s="9"/>
      <c r="AI157" s="9"/>
      <c r="AJ157" s="9"/>
      <c r="AK157" s="9"/>
      <c r="AL157" s="9"/>
      <c r="AM157" s="9"/>
    </row>
    <row r="158" spans="1:39" s="51" customFormat="1" ht="12.75" customHeight="1">
      <c r="A158" s="38">
        <f t="shared" si="4"/>
        <v>152</v>
      </c>
      <c r="B158" s="39" t="s">
        <v>328</v>
      </c>
      <c r="C158" s="39" t="s">
        <v>570</v>
      </c>
      <c r="D158" s="49" t="s">
        <v>888</v>
      </c>
      <c r="E158" s="50">
        <v>6</v>
      </c>
      <c r="F158" s="50"/>
      <c r="G158" s="38" t="s">
        <v>517</v>
      </c>
      <c r="H158" s="38"/>
      <c r="I158" s="38">
        <v>4</v>
      </c>
      <c r="J158" s="38"/>
      <c r="K158" s="38"/>
      <c r="L158" s="38"/>
      <c r="M158" s="58"/>
      <c r="N158" s="158" t="s">
        <v>517</v>
      </c>
      <c r="O158" s="136"/>
      <c r="P158" s="137"/>
      <c r="Q158" s="62"/>
      <c r="R158" s="67"/>
      <c r="S158" s="63"/>
      <c r="T158" s="40"/>
      <c r="U158" s="41"/>
      <c r="V158" s="41"/>
      <c r="W158" s="62"/>
      <c r="X158" s="40" t="s">
        <v>328</v>
      </c>
      <c r="Y158" s="63" t="s">
        <v>329</v>
      </c>
      <c r="Z158" s="40" t="s">
        <v>56</v>
      </c>
      <c r="AA158" s="41">
        <v>12</v>
      </c>
      <c r="AB158" s="41"/>
      <c r="AC158" s="41"/>
      <c r="AD158" s="9">
        <f t="shared" si="5"/>
        <v>1</v>
      </c>
      <c r="AE158" s="9"/>
      <c r="AF158" s="9"/>
      <c r="AG158" s="9"/>
      <c r="AH158" s="9"/>
      <c r="AI158" s="9"/>
      <c r="AJ158" s="9"/>
      <c r="AK158" s="9"/>
      <c r="AL158" s="9"/>
      <c r="AM158" s="9"/>
    </row>
    <row r="159" spans="1:39" s="51" customFormat="1" ht="12.75" customHeight="1">
      <c r="A159" s="38">
        <f t="shared" si="4"/>
        <v>153</v>
      </c>
      <c r="B159" s="39" t="s">
        <v>330</v>
      </c>
      <c r="C159" s="39" t="s">
        <v>662</v>
      </c>
      <c r="D159" s="49" t="s">
        <v>888</v>
      </c>
      <c r="E159" s="50">
        <v>2</v>
      </c>
      <c r="F159" s="50"/>
      <c r="G159" s="38" t="s">
        <v>517</v>
      </c>
      <c r="H159" s="38"/>
      <c r="I159" s="38">
        <v>4</v>
      </c>
      <c r="J159" s="38"/>
      <c r="K159" s="38"/>
      <c r="L159" s="38"/>
      <c r="M159" s="58"/>
      <c r="N159" s="158" t="s">
        <v>517</v>
      </c>
      <c r="O159" s="136"/>
      <c r="P159" s="137"/>
      <c r="Q159" s="62"/>
      <c r="R159" s="66"/>
      <c r="S159" s="63"/>
      <c r="T159" s="40"/>
      <c r="U159" s="41"/>
      <c r="V159" s="41"/>
      <c r="W159" s="62"/>
      <c r="X159" s="65" t="s">
        <v>330</v>
      </c>
      <c r="Y159" s="66" t="s">
        <v>331</v>
      </c>
      <c r="Z159" s="40" t="s">
        <v>88</v>
      </c>
      <c r="AA159" s="41">
        <v>3</v>
      </c>
      <c r="AB159" s="41">
        <v>0</v>
      </c>
      <c r="AC159" s="41"/>
      <c r="AD159" s="9">
        <f t="shared" si="5"/>
        <v>1</v>
      </c>
      <c r="AE159" s="9"/>
      <c r="AF159" s="9"/>
      <c r="AG159" s="9"/>
      <c r="AH159" s="9"/>
      <c r="AI159" s="9"/>
      <c r="AJ159" s="9"/>
      <c r="AK159" s="9"/>
      <c r="AL159" s="9"/>
      <c r="AM159" s="9"/>
    </row>
    <row r="160" spans="1:39" s="51" customFormat="1" ht="12.75" customHeight="1">
      <c r="A160" s="38">
        <f t="shared" si="4"/>
        <v>154</v>
      </c>
      <c r="B160" s="39" t="s">
        <v>332</v>
      </c>
      <c r="C160" s="39" t="s">
        <v>663</v>
      </c>
      <c r="D160" s="49" t="s">
        <v>888</v>
      </c>
      <c r="E160" s="50">
        <v>5</v>
      </c>
      <c r="F160" s="50"/>
      <c r="G160" s="38" t="s">
        <v>517</v>
      </c>
      <c r="H160" s="38"/>
      <c r="I160" s="38">
        <v>4</v>
      </c>
      <c r="J160" s="38"/>
      <c r="K160" s="38"/>
      <c r="L160" s="38"/>
      <c r="M160" s="58"/>
      <c r="N160" s="158" t="s">
        <v>517</v>
      </c>
      <c r="O160" s="136"/>
      <c r="P160" s="137"/>
      <c r="Q160" s="62"/>
      <c r="R160" s="67"/>
      <c r="S160" s="63"/>
      <c r="T160" s="40"/>
      <c r="U160" s="41"/>
      <c r="V160" s="41"/>
      <c r="W160" s="62"/>
      <c r="X160" s="40" t="s">
        <v>332</v>
      </c>
      <c r="Y160" s="63" t="s">
        <v>333</v>
      </c>
      <c r="Z160" s="40" t="s">
        <v>56</v>
      </c>
      <c r="AA160" s="41">
        <v>8</v>
      </c>
      <c r="AB160" s="41"/>
      <c r="AC160" s="41"/>
      <c r="AD160" s="9">
        <f t="shared" si="5"/>
        <v>1</v>
      </c>
      <c r="AE160" s="9"/>
      <c r="AF160" s="9"/>
      <c r="AG160" s="9"/>
      <c r="AH160" s="9"/>
      <c r="AI160" s="9"/>
      <c r="AJ160" s="9"/>
      <c r="AK160" s="9"/>
      <c r="AL160" s="9"/>
      <c r="AM160" s="9"/>
    </row>
    <row r="161" spans="1:39" s="51" customFormat="1" ht="12.75" customHeight="1">
      <c r="A161" s="38">
        <f t="shared" si="4"/>
        <v>155</v>
      </c>
      <c r="B161" s="39" t="s">
        <v>334</v>
      </c>
      <c r="C161" s="39" t="s">
        <v>664</v>
      </c>
      <c r="D161" s="49" t="s">
        <v>887</v>
      </c>
      <c r="E161" s="50">
        <v>2</v>
      </c>
      <c r="F161" s="50"/>
      <c r="G161" s="38" t="s">
        <v>517</v>
      </c>
      <c r="H161" s="38"/>
      <c r="I161" s="38">
        <v>4</v>
      </c>
      <c r="J161" s="38"/>
      <c r="K161" s="38"/>
      <c r="L161" s="38"/>
      <c r="M161" s="58"/>
      <c r="N161" s="158" t="s">
        <v>517</v>
      </c>
      <c r="O161" s="136"/>
      <c r="P161" s="137"/>
      <c r="Q161" s="62"/>
      <c r="R161" s="39"/>
      <c r="S161" s="39"/>
      <c r="T161" s="49"/>
      <c r="U161" s="50"/>
      <c r="V161" s="50"/>
      <c r="W161" s="62"/>
      <c r="X161" s="65" t="s">
        <v>334</v>
      </c>
      <c r="Y161" s="66" t="s">
        <v>335</v>
      </c>
      <c r="Z161" s="40" t="s">
        <v>56</v>
      </c>
      <c r="AA161" s="41">
        <v>2</v>
      </c>
      <c r="AB161" s="41"/>
      <c r="AC161" s="41"/>
      <c r="AD161" s="9">
        <f t="shared" si="5"/>
        <v>1</v>
      </c>
      <c r="AE161" s="9"/>
      <c r="AF161" s="9"/>
      <c r="AG161" s="9"/>
      <c r="AH161" s="9"/>
      <c r="AI161" s="9"/>
      <c r="AJ161" s="9"/>
      <c r="AK161" s="9"/>
      <c r="AL161" s="9"/>
      <c r="AM161" s="9"/>
    </row>
    <row r="162" spans="1:39" s="51" customFormat="1" ht="12.75" customHeight="1">
      <c r="A162" s="38">
        <f t="shared" si="4"/>
        <v>156</v>
      </c>
      <c r="B162" s="39" t="s">
        <v>336</v>
      </c>
      <c r="C162" s="39" t="s">
        <v>665</v>
      </c>
      <c r="D162" s="49" t="s">
        <v>888</v>
      </c>
      <c r="E162" s="50">
        <v>5</v>
      </c>
      <c r="F162" s="50"/>
      <c r="G162" s="38" t="s">
        <v>517</v>
      </c>
      <c r="H162" s="38"/>
      <c r="I162" s="38">
        <v>4</v>
      </c>
      <c r="J162" s="38"/>
      <c r="K162" s="38"/>
      <c r="L162" s="38"/>
      <c r="M162" s="58"/>
      <c r="N162" s="158" t="s">
        <v>517</v>
      </c>
      <c r="O162" s="136"/>
      <c r="P162" s="137"/>
      <c r="Q162" s="62"/>
      <c r="R162" s="63"/>
      <c r="S162" s="63"/>
      <c r="T162" s="40"/>
      <c r="U162" s="41"/>
      <c r="V162" s="41"/>
      <c r="W162" s="62"/>
      <c r="X162" s="40" t="s">
        <v>336</v>
      </c>
      <c r="Y162" s="63" t="s">
        <v>337</v>
      </c>
      <c r="Z162" s="40" t="s">
        <v>56</v>
      </c>
      <c r="AA162" s="41">
        <v>9</v>
      </c>
      <c r="AB162" s="41"/>
      <c r="AC162" s="41"/>
      <c r="AD162" s="9">
        <f t="shared" si="5"/>
        <v>1</v>
      </c>
      <c r="AE162" s="9"/>
      <c r="AF162" s="9"/>
      <c r="AG162" s="9"/>
      <c r="AH162" s="9"/>
      <c r="AI162" s="9"/>
      <c r="AJ162" s="9"/>
      <c r="AK162" s="9"/>
      <c r="AL162" s="9"/>
      <c r="AM162" s="9"/>
    </row>
    <row r="163" spans="1:39" s="51" customFormat="1" ht="12.75" customHeight="1">
      <c r="A163" s="38">
        <f t="shared" si="4"/>
        <v>157</v>
      </c>
      <c r="B163" s="39" t="s">
        <v>672</v>
      </c>
      <c r="C163" s="39" t="s">
        <v>624</v>
      </c>
      <c r="D163" s="49"/>
      <c r="E163" s="50"/>
      <c r="F163" s="50"/>
      <c r="G163" s="38" t="s">
        <v>520</v>
      </c>
      <c r="H163" s="38"/>
      <c r="I163" s="38">
        <v>3</v>
      </c>
      <c r="J163" s="38"/>
      <c r="K163" s="38"/>
      <c r="L163" s="38"/>
      <c r="M163" s="58"/>
      <c r="N163" s="158" t="s">
        <v>517</v>
      </c>
      <c r="O163" s="136"/>
      <c r="P163" s="137"/>
      <c r="Q163" s="62"/>
      <c r="R163" s="67"/>
      <c r="S163" s="63"/>
      <c r="T163" s="40"/>
      <c r="U163" s="41"/>
      <c r="V163" s="41"/>
      <c r="W163" s="62"/>
      <c r="X163" s="40"/>
      <c r="Y163" s="63"/>
      <c r="Z163" s="40"/>
      <c r="AA163" s="41"/>
      <c r="AB163" s="41"/>
      <c r="AC163" s="41"/>
      <c r="AD163" s="9">
        <f t="shared" si="5"/>
        <v>0</v>
      </c>
      <c r="AE163" s="9"/>
      <c r="AF163" s="9"/>
      <c r="AG163" s="9"/>
      <c r="AH163" s="9"/>
      <c r="AI163" s="9"/>
      <c r="AJ163" s="9"/>
      <c r="AK163" s="9"/>
      <c r="AL163" s="9"/>
      <c r="AM163" s="9"/>
    </row>
    <row r="164" spans="1:39" s="51" customFormat="1" ht="12.75" customHeight="1">
      <c r="A164" s="38">
        <f t="shared" si="4"/>
        <v>158</v>
      </c>
      <c r="B164" s="39" t="s">
        <v>348</v>
      </c>
      <c r="C164" s="39" t="s">
        <v>667</v>
      </c>
      <c r="D164" s="49" t="s">
        <v>887</v>
      </c>
      <c r="E164" s="50">
        <v>1</v>
      </c>
      <c r="F164" s="50"/>
      <c r="G164" s="38" t="s">
        <v>517</v>
      </c>
      <c r="H164" s="38"/>
      <c r="I164" s="38">
        <v>4</v>
      </c>
      <c r="J164" s="38"/>
      <c r="K164" s="38"/>
      <c r="L164" s="38"/>
      <c r="M164" s="58"/>
      <c r="N164" s="158" t="s">
        <v>517</v>
      </c>
      <c r="O164" s="136"/>
      <c r="P164" s="137"/>
      <c r="Q164" s="62"/>
      <c r="R164" s="66"/>
      <c r="S164" s="63"/>
      <c r="T164" s="40"/>
      <c r="U164" s="41"/>
      <c r="V164" s="41"/>
      <c r="W164" s="62"/>
      <c r="X164" s="65" t="s">
        <v>348</v>
      </c>
      <c r="Y164" s="66" t="s">
        <v>349</v>
      </c>
      <c r="Z164" s="40" t="s">
        <v>56</v>
      </c>
      <c r="AA164" s="41">
        <v>1</v>
      </c>
      <c r="AB164" s="41"/>
      <c r="AC164" s="41"/>
      <c r="AD164" s="9">
        <f t="shared" si="5"/>
        <v>1</v>
      </c>
      <c r="AE164" s="9"/>
      <c r="AF164" s="9"/>
      <c r="AG164" s="9"/>
      <c r="AH164" s="9"/>
      <c r="AI164" s="9"/>
      <c r="AJ164" s="9"/>
      <c r="AK164" s="9"/>
      <c r="AL164" s="9"/>
      <c r="AM164" s="9"/>
    </row>
    <row r="165" spans="1:39" s="51" customFormat="1" ht="12.75" customHeight="1">
      <c r="A165" s="38">
        <f t="shared" si="4"/>
        <v>159</v>
      </c>
      <c r="B165" s="39" t="s">
        <v>350</v>
      </c>
      <c r="C165" s="39" t="s">
        <v>563</v>
      </c>
      <c r="D165" s="49" t="s">
        <v>888</v>
      </c>
      <c r="E165" s="50">
        <v>3</v>
      </c>
      <c r="F165" s="50"/>
      <c r="G165" s="38" t="s">
        <v>517</v>
      </c>
      <c r="H165" s="38"/>
      <c r="I165" s="38">
        <v>4</v>
      </c>
      <c r="J165" s="38"/>
      <c r="K165" s="38"/>
      <c r="L165" s="38"/>
      <c r="M165" s="58"/>
      <c r="N165" s="158" t="s">
        <v>517</v>
      </c>
      <c r="O165" s="136"/>
      <c r="P165" s="137"/>
      <c r="Q165" s="62"/>
      <c r="R165" s="67"/>
      <c r="S165" s="63"/>
      <c r="T165" s="40"/>
      <c r="U165" s="41"/>
      <c r="V165" s="41"/>
      <c r="W165" s="62"/>
      <c r="X165" s="40" t="s">
        <v>350</v>
      </c>
      <c r="Y165" s="63" t="s">
        <v>351</v>
      </c>
      <c r="Z165" s="40" t="s">
        <v>56</v>
      </c>
      <c r="AA165" s="41">
        <v>4</v>
      </c>
      <c r="AB165" s="41"/>
      <c r="AC165" s="41"/>
      <c r="AD165" s="9">
        <f t="shared" si="5"/>
        <v>1</v>
      </c>
      <c r="AE165" s="9"/>
      <c r="AF165" s="9"/>
      <c r="AG165" s="9"/>
      <c r="AH165" s="9"/>
      <c r="AI165" s="9"/>
      <c r="AJ165" s="9"/>
      <c r="AK165" s="9"/>
      <c r="AL165" s="9"/>
      <c r="AM165" s="9"/>
    </row>
    <row r="166" spans="1:39" s="51" customFormat="1" ht="12.75" customHeight="1">
      <c r="A166" s="38">
        <f t="shared" si="4"/>
        <v>160</v>
      </c>
      <c r="B166" s="39" t="s">
        <v>352</v>
      </c>
      <c r="C166" s="39" t="s">
        <v>570</v>
      </c>
      <c r="D166" s="49" t="s">
        <v>888</v>
      </c>
      <c r="E166" s="50">
        <v>6</v>
      </c>
      <c r="F166" s="50"/>
      <c r="G166" s="38" t="s">
        <v>517</v>
      </c>
      <c r="H166" s="38"/>
      <c r="I166" s="38">
        <v>4</v>
      </c>
      <c r="J166" s="38"/>
      <c r="K166" s="38"/>
      <c r="L166" s="38"/>
      <c r="M166" s="58"/>
      <c r="N166" s="158" t="s">
        <v>517</v>
      </c>
      <c r="O166" s="136"/>
      <c r="P166" s="137"/>
      <c r="Q166" s="62"/>
      <c r="R166" s="39"/>
      <c r="S166" s="39"/>
      <c r="T166" s="49"/>
      <c r="U166" s="50"/>
      <c r="V166" s="50"/>
      <c r="W166" s="62"/>
      <c r="X166" s="65" t="s">
        <v>352</v>
      </c>
      <c r="Y166" s="66" t="s">
        <v>353</v>
      </c>
      <c r="Z166" s="40" t="s">
        <v>56</v>
      </c>
      <c r="AA166" s="41">
        <v>12</v>
      </c>
      <c r="AB166" s="41"/>
      <c r="AC166" s="41"/>
      <c r="AD166" s="9">
        <f t="shared" si="5"/>
        <v>1</v>
      </c>
      <c r="AE166" s="9"/>
      <c r="AF166" s="9"/>
      <c r="AG166" s="9"/>
      <c r="AH166" s="9"/>
      <c r="AI166" s="9"/>
      <c r="AJ166" s="9"/>
      <c r="AK166" s="9"/>
      <c r="AL166" s="9"/>
      <c r="AM166" s="9"/>
    </row>
    <row r="167" spans="1:39" s="51" customFormat="1" ht="12.75" customHeight="1">
      <c r="A167" s="38">
        <f t="shared" si="4"/>
        <v>161</v>
      </c>
      <c r="B167" s="39" t="s">
        <v>354</v>
      </c>
      <c r="C167" s="39" t="s">
        <v>662</v>
      </c>
      <c r="D167" s="49" t="s">
        <v>888</v>
      </c>
      <c r="E167" s="50">
        <v>2</v>
      </c>
      <c r="F167" s="50"/>
      <c r="G167" s="38" t="s">
        <v>517</v>
      </c>
      <c r="H167" s="38"/>
      <c r="I167" s="38">
        <v>4</v>
      </c>
      <c r="J167" s="38"/>
      <c r="K167" s="38"/>
      <c r="L167" s="38"/>
      <c r="M167" s="58"/>
      <c r="N167" s="158" t="s">
        <v>517</v>
      </c>
      <c r="O167" s="136"/>
      <c r="P167" s="137"/>
      <c r="Q167" s="62"/>
      <c r="R167" s="63"/>
      <c r="S167" s="63"/>
      <c r="T167" s="40"/>
      <c r="U167" s="41"/>
      <c r="V167" s="41"/>
      <c r="W167" s="62"/>
      <c r="X167" s="40" t="s">
        <v>354</v>
      </c>
      <c r="Y167" s="63" t="s">
        <v>355</v>
      </c>
      <c r="Z167" s="40" t="s">
        <v>88</v>
      </c>
      <c r="AA167" s="41">
        <v>3</v>
      </c>
      <c r="AB167" s="41">
        <v>0</v>
      </c>
      <c r="AC167" s="41"/>
      <c r="AD167" s="9">
        <f t="shared" si="5"/>
        <v>1</v>
      </c>
      <c r="AE167" s="9"/>
      <c r="AF167" s="9"/>
      <c r="AG167" s="9"/>
      <c r="AH167" s="9"/>
      <c r="AI167" s="9"/>
      <c r="AJ167" s="9"/>
      <c r="AK167" s="9"/>
      <c r="AL167" s="9"/>
      <c r="AM167" s="9"/>
    </row>
    <row r="168" spans="1:39" s="51" customFormat="1" ht="12.75" customHeight="1">
      <c r="A168" s="38">
        <f t="shared" si="4"/>
        <v>162</v>
      </c>
      <c r="B168" s="39" t="s">
        <v>356</v>
      </c>
      <c r="C168" s="39" t="s">
        <v>668</v>
      </c>
      <c r="D168" s="49" t="s">
        <v>888</v>
      </c>
      <c r="E168" s="50">
        <v>3</v>
      </c>
      <c r="F168" s="50"/>
      <c r="G168" s="38" t="s">
        <v>517</v>
      </c>
      <c r="H168" s="38"/>
      <c r="I168" s="38">
        <v>3</v>
      </c>
      <c r="J168" s="38"/>
      <c r="K168" s="38"/>
      <c r="L168" s="38"/>
      <c r="M168" s="58"/>
      <c r="N168" s="158" t="s">
        <v>517</v>
      </c>
      <c r="O168" s="136"/>
      <c r="P168" s="137"/>
      <c r="Q168" s="62"/>
      <c r="R168" s="67"/>
      <c r="S168" s="63"/>
      <c r="T168" s="40"/>
      <c r="U168" s="41"/>
      <c r="V168" s="41"/>
      <c r="W168" s="62"/>
      <c r="X168" s="40" t="s">
        <v>356</v>
      </c>
      <c r="Y168" s="63" t="s">
        <v>357</v>
      </c>
      <c r="Z168" s="40" t="s">
        <v>88</v>
      </c>
      <c r="AA168" s="41">
        <v>5</v>
      </c>
      <c r="AB168" s="41">
        <v>0</v>
      </c>
      <c r="AC168" s="41"/>
      <c r="AD168" s="9">
        <f t="shared" si="5"/>
        <v>1</v>
      </c>
      <c r="AE168" s="9"/>
      <c r="AF168" s="9"/>
      <c r="AG168" s="9"/>
      <c r="AH168" s="9"/>
      <c r="AI168" s="9"/>
      <c r="AJ168" s="9"/>
      <c r="AK168" s="9"/>
      <c r="AL168" s="9"/>
      <c r="AM168" s="9"/>
    </row>
    <row r="169" spans="1:39" s="51" customFormat="1" ht="12.75" customHeight="1">
      <c r="A169" s="38">
        <f t="shared" si="4"/>
        <v>163</v>
      </c>
      <c r="B169" s="39" t="s">
        <v>673</v>
      </c>
      <c r="C169" s="39" t="s">
        <v>674</v>
      </c>
      <c r="D169" s="49"/>
      <c r="E169" s="50"/>
      <c r="F169" s="50"/>
      <c r="G169" s="38" t="s">
        <v>520</v>
      </c>
      <c r="H169" s="38"/>
      <c r="I169" s="38">
        <v>2</v>
      </c>
      <c r="J169" s="38"/>
      <c r="K169" s="38"/>
      <c r="L169" s="38"/>
      <c r="M169" s="58"/>
      <c r="N169" s="158" t="s">
        <v>517</v>
      </c>
      <c r="O169" s="136"/>
      <c r="P169" s="137"/>
      <c r="Q169" s="62"/>
      <c r="R169" s="66"/>
      <c r="S169" s="63"/>
      <c r="T169" s="40"/>
      <c r="U169" s="41"/>
      <c r="V169" s="41"/>
      <c r="W169" s="62"/>
      <c r="X169" s="65"/>
      <c r="Y169" s="66"/>
      <c r="Z169" s="40"/>
      <c r="AA169" s="41"/>
      <c r="AB169" s="41"/>
      <c r="AC169" s="41"/>
      <c r="AD169" s="9">
        <f t="shared" si="5"/>
        <v>0</v>
      </c>
      <c r="AE169" s="9"/>
      <c r="AF169" s="9"/>
      <c r="AG169" s="9"/>
      <c r="AH169" s="9"/>
      <c r="AI169" s="9"/>
      <c r="AJ169" s="9"/>
      <c r="AK169" s="9"/>
      <c r="AL169" s="9"/>
      <c r="AM169" s="9"/>
    </row>
    <row r="170" spans="1:39" s="51" customFormat="1" ht="12.75" customHeight="1">
      <c r="A170" s="38">
        <f t="shared" si="4"/>
        <v>164</v>
      </c>
      <c r="B170" s="39" t="s">
        <v>675</v>
      </c>
      <c r="C170" s="39" t="s">
        <v>622</v>
      </c>
      <c r="D170" s="49"/>
      <c r="E170" s="50"/>
      <c r="F170" s="50"/>
      <c r="G170" s="38" t="s">
        <v>520</v>
      </c>
      <c r="H170" s="38"/>
      <c r="I170" s="38">
        <v>3</v>
      </c>
      <c r="J170" s="38"/>
      <c r="K170" s="38"/>
      <c r="L170" s="38"/>
      <c r="M170" s="58"/>
      <c r="N170" s="158" t="s">
        <v>517</v>
      </c>
      <c r="O170" s="136"/>
      <c r="P170" s="137"/>
      <c r="Q170" s="62"/>
      <c r="R170" s="67"/>
      <c r="S170" s="63"/>
      <c r="T170" s="40"/>
      <c r="U170" s="41"/>
      <c r="V170" s="41"/>
      <c r="W170" s="62"/>
      <c r="X170" s="40"/>
      <c r="Y170" s="63"/>
      <c r="Z170" s="40"/>
      <c r="AA170" s="41"/>
      <c r="AB170" s="41"/>
      <c r="AC170" s="41"/>
      <c r="AD170" s="9">
        <f t="shared" si="5"/>
        <v>0</v>
      </c>
      <c r="AE170" s="9"/>
      <c r="AF170" s="9"/>
      <c r="AG170" s="9"/>
      <c r="AH170" s="9"/>
      <c r="AI170" s="9"/>
      <c r="AJ170" s="9"/>
      <c r="AK170" s="9"/>
      <c r="AL170" s="9"/>
      <c r="AM170" s="9"/>
    </row>
    <row r="171" spans="1:39" s="51" customFormat="1" ht="12.75" customHeight="1">
      <c r="A171" s="38">
        <f t="shared" si="4"/>
        <v>165</v>
      </c>
      <c r="B171" s="39" t="s">
        <v>358</v>
      </c>
      <c r="C171" s="39" t="s">
        <v>661</v>
      </c>
      <c r="D171" s="49" t="s">
        <v>887</v>
      </c>
      <c r="E171" s="50">
        <v>1</v>
      </c>
      <c r="F171" s="50"/>
      <c r="G171" s="38" t="s">
        <v>517</v>
      </c>
      <c r="H171" s="38"/>
      <c r="I171" s="38">
        <v>4</v>
      </c>
      <c r="J171" s="38"/>
      <c r="K171" s="38"/>
      <c r="L171" s="38"/>
      <c r="M171" s="58"/>
      <c r="N171" s="158" t="s">
        <v>517</v>
      </c>
      <c r="O171" s="136"/>
      <c r="P171" s="137"/>
      <c r="Q171" s="62"/>
      <c r="R171" s="67"/>
      <c r="S171" s="63"/>
      <c r="T171" s="40"/>
      <c r="U171" s="41"/>
      <c r="V171" s="41"/>
      <c r="W171" s="62"/>
      <c r="X171" s="40" t="s">
        <v>358</v>
      </c>
      <c r="Y171" s="63" t="s">
        <v>359</v>
      </c>
      <c r="Z171" s="40" t="s">
        <v>56</v>
      </c>
      <c r="AA171" s="41">
        <v>1</v>
      </c>
      <c r="AB171" s="41"/>
      <c r="AC171" s="41"/>
      <c r="AD171" s="9">
        <f t="shared" si="5"/>
        <v>1</v>
      </c>
      <c r="AE171" s="9"/>
      <c r="AF171" s="9"/>
      <c r="AG171" s="9"/>
      <c r="AH171" s="9"/>
      <c r="AI171" s="9"/>
      <c r="AJ171" s="9"/>
      <c r="AK171" s="9"/>
      <c r="AL171" s="9"/>
      <c r="AM171" s="9"/>
    </row>
    <row r="172" spans="1:39" s="51" customFormat="1" ht="12.75" customHeight="1">
      <c r="A172" s="38">
        <f t="shared" si="4"/>
        <v>166</v>
      </c>
      <c r="B172" s="39" t="s">
        <v>360</v>
      </c>
      <c r="C172" s="39" t="s">
        <v>563</v>
      </c>
      <c r="D172" s="49" t="s">
        <v>888</v>
      </c>
      <c r="E172" s="50">
        <v>3</v>
      </c>
      <c r="F172" s="50"/>
      <c r="G172" s="38" t="s">
        <v>517</v>
      </c>
      <c r="H172" s="38"/>
      <c r="I172" s="38">
        <v>4</v>
      </c>
      <c r="J172" s="38"/>
      <c r="K172" s="38"/>
      <c r="L172" s="38"/>
      <c r="M172" s="58"/>
      <c r="N172" s="158" t="s">
        <v>517</v>
      </c>
      <c r="O172" s="136"/>
      <c r="P172" s="137"/>
      <c r="Q172" s="62"/>
      <c r="R172" s="67"/>
      <c r="S172" s="63"/>
      <c r="T172" s="40"/>
      <c r="U172" s="41"/>
      <c r="V172" s="41"/>
      <c r="W172" s="62"/>
      <c r="X172" s="40" t="s">
        <v>360</v>
      </c>
      <c r="Y172" s="63" t="s">
        <v>361</v>
      </c>
      <c r="Z172" s="40" t="s">
        <v>56</v>
      </c>
      <c r="AA172" s="41">
        <v>4</v>
      </c>
      <c r="AB172" s="41"/>
      <c r="AC172" s="41"/>
      <c r="AD172" s="9">
        <f t="shared" si="5"/>
        <v>1</v>
      </c>
      <c r="AE172" s="9"/>
      <c r="AF172" s="9"/>
      <c r="AG172" s="9"/>
      <c r="AH172" s="9"/>
      <c r="AI172" s="9"/>
      <c r="AJ172" s="9"/>
      <c r="AK172" s="9"/>
      <c r="AL172" s="9"/>
      <c r="AM172" s="9"/>
    </row>
    <row r="173" spans="1:39" s="51" customFormat="1" ht="12.75" customHeight="1">
      <c r="A173" s="38">
        <f t="shared" si="4"/>
        <v>167</v>
      </c>
      <c r="B173" s="39" t="s">
        <v>362</v>
      </c>
      <c r="C173" s="39" t="s">
        <v>570</v>
      </c>
      <c r="D173" s="49" t="s">
        <v>888</v>
      </c>
      <c r="E173" s="50">
        <v>6</v>
      </c>
      <c r="F173" s="50"/>
      <c r="G173" s="38" t="s">
        <v>517</v>
      </c>
      <c r="H173" s="38"/>
      <c r="I173" s="38">
        <v>4</v>
      </c>
      <c r="J173" s="38"/>
      <c r="K173" s="38"/>
      <c r="L173" s="38"/>
      <c r="M173" s="58"/>
      <c r="N173" s="158" t="s">
        <v>517</v>
      </c>
      <c r="O173" s="136"/>
      <c r="P173" s="137"/>
      <c r="Q173" s="62"/>
      <c r="R173" s="66"/>
      <c r="S173" s="63"/>
      <c r="T173" s="40"/>
      <c r="U173" s="41"/>
      <c r="V173" s="41"/>
      <c r="W173" s="62"/>
      <c r="X173" s="65" t="s">
        <v>362</v>
      </c>
      <c r="Y173" s="66" t="s">
        <v>363</v>
      </c>
      <c r="Z173" s="40" t="s">
        <v>56</v>
      </c>
      <c r="AA173" s="41">
        <v>12</v>
      </c>
      <c r="AB173" s="41"/>
      <c r="AC173" s="41"/>
      <c r="AD173" s="9">
        <f t="shared" si="5"/>
        <v>1</v>
      </c>
      <c r="AE173" s="9"/>
      <c r="AF173" s="9"/>
      <c r="AG173" s="9"/>
      <c r="AH173" s="9"/>
      <c r="AI173" s="9"/>
      <c r="AJ173" s="9"/>
      <c r="AK173" s="9"/>
      <c r="AL173" s="9"/>
      <c r="AM173" s="9"/>
    </row>
    <row r="174" spans="1:39" s="51" customFormat="1" ht="12.75" customHeight="1">
      <c r="A174" s="38">
        <f t="shared" si="4"/>
        <v>168</v>
      </c>
      <c r="B174" s="39" t="s">
        <v>364</v>
      </c>
      <c r="C174" s="39" t="s">
        <v>662</v>
      </c>
      <c r="D174" s="49" t="s">
        <v>888</v>
      </c>
      <c r="E174" s="50">
        <v>2</v>
      </c>
      <c r="F174" s="50"/>
      <c r="G174" s="38" t="s">
        <v>517</v>
      </c>
      <c r="H174" s="38"/>
      <c r="I174" s="38">
        <v>4</v>
      </c>
      <c r="J174" s="38"/>
      <c r="K174" s="38"/>
      <c r="L174" s="38"/>
      <c r="M174" s="58"/>
      <c r="N174" s="158" t="s">
        <v>517</v>
      </c>
      <c r="O174" s="136"/>
      <c r="P174" s="137"/>
      <c r="Q174" s="62"/>
      <c r="R174" s="67"/>
      <c r="S174" s="63"/>
      <c r="T174" s="40"/>
      <c r="U174" s="41"/>
      <c r="V174" s="41"/>
      <c r="W174" s="62"/>
      <c r="X174" s="40" t="s">
        <v>364</v>
      </c>
      <c r="Y174" s="63" t="s">
        <v>365</v>
      </c>
      <c r="Z174" s="40" t="s">
        <v>88</v>
      </c>
      <c r="AA174" s="41">
        <v>3</v>
      </c>
      <c r="AB174" s="41">
        <v>0</v>
      </c>
      <c r="AC174" s="41"/>
      <c r="AD174" s="9">
        <f t="shared" si="5"/>
        <v>1</v>
      </c>
      <c r="AE174" s="9"/>
      <c r="AF174" s="9"/>
      <c r="AG174" s="9"/>
      <c r="AH174" s="9"/>
      <c r="AI174" s="9"/>
      <c r="AJ174" s="9"/>
      <c r="AK174" s="9"/>
      <c r="AL174" s="9"/>
      <c r="AM174" s="9"/>
    </row>
    <row r="175" spans="1:39" s="51" customFormat="1" ht="12.75" customHeight="1">
      <c r="A175" s="38">
        <f t="shared" si="4"/>
        <v>169</v>
      </c>
      <c r="B175" s="39" t="s">
        <v>366</v>
      </c>
      <c r="C175" s="39" t="s">
        <v>663</v>
      </c>
      <c r="D175" s="49" t="s">
        <v>888</v>
      </c>
      <c r="E175" s="50">
        <v>5</v>
      </c>
      <c r="F175" s="50"/>
      <c r="G175" s="38" t="s">
        <v>517</v>
      </c>
      <c r="H175" s="38"/>
      <c r="I175" s="38">
        <v>4</v>
      </c>
      <c r="J175" s="38"/>
      <c r="K175" s="38"/>
      <c r="L175" s="38"/>
      <c r="M175" s="58"/>
      <c r="N175" s="158" t="s">
        <v>517</v>
      </c>
      <c r="O175" s="136"/>
      <c r="P175" s="137"/>
      <c r="Q175" s="62"/>
      <c r="R175" s="39"/>
      <c r="S175" s="39"/>
      <c r="T175" s="49"/>
      <c r="U175" s="50"/>
      <c r="V175" s="50"/>
      <c r="W175" s="62"/>
      <c r="X175" s="65" t="s">
        <v>366</v>
      </c>
      <c r="Y175" s="66" t="s">
        <v>367</v>
      </c>
      <c r="Z175" s="40" t="s">
        <v>56</v>
      </c>
      <c r="AA175" s="41">
        <v>8</v>
      </c>
      <c r="AB175" s="41"/>
      <c r="AC175" s="41"/>
      <c r="AD175" s="9">
        <f t="shared" si="5"/>
        <v>1</v>
      </c>
      <c r="AE175" s="9"/>
      <c r="AF175" s="9"/>
      <c r="AG175" s="9"/>
      <c r="AH175" s="9"/>
      <c r="AI175" s="9"/>
      <c r="AJ175" s="9"/>
      <c r="AK175" s="9"/>
      <c r="AL175" s="9"/>
      <c r="AM175" s="9"/>
    </row>
    <row r="176" spans="1:39" s="51" customFormat="1" ht="12.75" customHeight="1">
      <c r="A176" s="38">
        <f t="shared" si="4"/>
        <v>170</v>
      </c>
      <c r="B176" s="39" t="s">
        <v>368</v>
      </c>
      <c r="C176" s="39" t="s">
        <v>664</v>
      </c>
      <c r="D176" s="49" t="s">
        <v>887</v>
      </c>
      <c r="E176" s="50">
        <v>2</v>
      </c>
      <c r="F176" s="50"/>
      <c r="G176" s="38" t="s">
        <v>517</v>
      </c>
      <c r="H176" s="38"/>
      <c r="I176" s="38">
        <v>4</v>
      </c>
      <c r="J176" s="38"/>
      <c r="K176" s="38"/>
      <c r="L176" s="38"/>
      <c r="M176" s="58"/>
      <c r="N176" s="158" t="s">
        <v>517</v>
      </c>
      <c r="O176" s="136"/>
      <c r="P176" s="137"/>
      <c r="Q176" s="62"/>
      <c r="R176" s="63"/>
      <c r="S176" s="63"/>
      <c r="T176" s="40"/>
      <c r="U176" s="41"/>
      <c r="V176" s="41"/>
      <c r="W176" s="62"/>
      <c r="X176" s="40" t="s">
        <v>368</v>
      </c>
      <c r="Y176" s="63" t="s">
        <v>369</v>
      </c>
      <c r="Z176" s="40" t="s">
        <v>56</v>
      </c>
      <c r="AA176" s="41">
        <v>2</v>
      </c>
      <c r="AB176" s="41"/>
      <c r="AC176" s="41"/>
      <c r="AD176" s="9">
        <f t="shared" si="5"/>
        <v>1</v>
      </c>
      <c r="AE176" s="9"/>
      <c r="AF176" s="9"/>
      <c r="AG176" s="9"/>
      <c r="AH176" s="9"/>
      <c r="AI176" s="9"/>
      <c r="AJ176" s="9"/>
      <c r="AK176" s="9"/>
      <c r="AL176" s="9"/>
      <c r="AM176" s="9"/>
    </row>
    <row r="177" spans="1:39" s="51" customFormat="1" ht="12.75" customHeight="1">
      <c r="A177" s="38">
        <f t="shared" si="4"/>
        <v>171</v>
      </c>
      <c r="B177" s="39" t="s">
        <v>370</v>
      </c>
      <c r="C177" s="39" t="s">
        <v>665</v>
      </c>
      <c r="D177" s="49" t="s">
        <v>888</v>
      </c>
      <c r="E177" s="50">
        <v>5</v>
      </c>
      <c r="F177" s="50"/>
      <c r="G177" s="38" t="s">
        <v>517</v>
      </c>
      <c r="H177" s="38"/>
      <c r="I177" s="38">
        <v>4</v>
      </c>
      <c r="J177" s="38"/>
      <c r="K177" s="38"/>
      <c r="L177" s="38"/>
      <c r="M177" s="58"/>
      <c r="N177" s="158" t="s">
        <v>517</v>
      </c>
      <c r="O177" s="136"/>
      <c r="P177" s="137"/>
      <c r="Q177" s="62"/>
      <c r="R177" s="67"/>
      <c r="S177" s="63"/>
      <c r="T177" s="40"/>
      <c r="U177" s="41"/>
      <c r="V177" s="41"/>
      <c r="W177" s="62"/>
      <c r="X177" s="40" t="s">
        <v>370</v>
      </c>
      <c r="Y177" s="63" t="s">
        <v>371</v>
      </c>
      <c r="Z177" s="40" t="s">
        <v>56</v>
      </c>
      <c r="AA177" s="41">
        <v>9</v>
      </c>
      <c r="AB177" s="41"/>
      <c r="AC177" s="41"/>
      <c r="AD177" s="9">
        <f t="shared" si="5"/>
        <v>1</v>
      </c>
      <c r="AE177" s="9"/>
      <c r="AF177" s="9"/>
      <c r="AG177" s="9"/>
      <c r="AH177" s="9"/>
      <c r="AI177" s="9"/>
      <c r="AJ177" s="9"/>
      <c r="AK177" s="9"/>
      <c r="AL177" s="9"/>
      <c r="AM177" s="9"/>
    </row>
    <row r="178" spans="1:39" s="51" customFormat="1" ht="12.75" customHeight="1">
      <c r="A178" s="38">
        <f t="shared" si="4"/>
        <v>172</v>
      </c>
      <c r="B178" s="39" t="s">
        <v>676</v>
      </c>
      <c r="C178" s="39" t="s">
        <v>624</v>
      </c>
      <c r="D178" s="49"/>
      <c r="E178" s="50"/>
      <c r="F178" s="50"/>
      <c r="G178" s="38" t="s">
        <v>520</v>
      </c>
      <c r="H178" s="38"/>
      <c r="I178" s="38">
        <v>3</v>
      </c>
      <c r="J178" s="38"/>
      <c r="K178" s="38"/>
      <c r="L178" s="38"/>
      <c r="M178" s="58"/>
      <c r="N178" s="158" t="s">
        <v>517</v>
      </c>
      <c r="O178" s="136"/>
      <c r="P178" s="137"/>
      <c r="Q178" s="62"/>
      <c r="R178" s="66"/>
      <c r="S178" s="63"/>
      <c r="T178" s="40"/>
      <c r="U178" s="41"/>
      <c r="V178" s="41"/>
      <c r="W178" s="62"/>
      <c r="X178" s="65"/>
      <c r="Y178" s="66"/>
      <c r="Z178" s="40"/>
      <c r="AA178" s="41"/>
      <c r="AB178" s="41"/>
      <c r="AC178" s="41"/>
      <c r="AD178" s="9">
        <f t="shared" si="5"/>
        <v>0</v>
      </c>
      <c r="AE178" s="9"/>
      <c r="AF178" s="9"/>
      <c r="AG178" s="9"/>
      <c r="AH178" s="9"/>
      <c r="AI178" s="9"/>
      <c r="AJ178" s="9"/>
      <c r="AK178" s="9"/>
      <c r="AL178" s="9"/>
      <c r="AM178" s="9"/>
    </row>
    <row r="179" spans="1:39" s="51" customFormat="1" ht="12.75" customHeight="1">
      <c r="A179" s="38">
        <f t="shared" si="4"/>
        <v>173</v>
      </c>
      <c r="B179" s="39" t="s">
        <v>382</v>
      </c>
      <c r="C179" s="39" t="s">
        <v>667</v>
      </c>
      <c r="D179" s="49" t="s">
        <v>887</v>
      </c>
      <c r="E179" s="50">
        <v>1</v>
      </c>
      <c r="F179" s="50"/>
      <c r="G179" s="38" t="s">
        <v>517</v>
      </c>
      <c r="H179" s="38"/>
      <c r="I179" s="38">
        <v>4</v>
      </c>
      <c r="J179" s="38"/>
      <c r="K179" s="38"/>
      <c r="L179" s="38"/>
      <c r="M179" s="58"/>
      <c r="N179" s="158" t="s">
        <v>517</v>
      </c>
      <c r="O179" s="136"/>
      <c r="P179" s="137"/>
      <c r="Q179" s="62"/>
      <c r="R179" s="67"/>
      <c r="S179" s="63"/>
      <c r="T179" s="40"/>
      <c r="U179" s="41"/>
      <c r="V179" s="41"/>
      <c r="W179" s="62"/>
      <c r="X179" s="40" t="s">
        <v>382</v>
      </c>
      <c r="Y179" s="63" t="s">
        <v>383</v>
      </c>
      <c r="Z179" s="40" t="s">
        <v>56</v>
      </c>
      <c r="AA179" s="41">
        <v>1</v>
      </c>
      <c r="AB179" s="41"/>
      <c r="AC179" s="41"/>
      <c r="AD179" s="9">
        <f t="shared" si="5"/>
        <v>1</v>
      </c>
      <c r="AE179" s="9"/>
      <c r="AF179" s="9"/>
      <c r="AG179" s="9"/>
      <c r="AH179" s="9"/>
      <c r="AI179" s="9"/>
      <c r="AJ179" s="9"/>
      <c r="AK179" s="9"/>
      <c r="AL179" s="9"/>
      <c r="AM179" s="9"/>
    </row>
    <row r="180" spans="1:39" s="51" customFormat="1" ht="12.75" customHeight="1">
      <c r="A180" s="38">
        <f t="shared" si="4"/>
        <v>174</v>
      </c>
      <c r="B180" s="39" t="s">
        <v>384</v>
      </c>
      <c r="C180" s="39" t="s">
        <v>563</v>
      </c>
      <c r="D180" s="49" t="s">
        <v>888</v>
      </c>
      <c r="E180" s="50">
        <v>3</v>
      </c>
      <c r="F180" s="50"/>
      <c r="G180" s="38" t="s">
        <v>517</v>
      </c>
      <c r="H180" s="38"/>
      <c r="I180" s="38">
        <v>4</v>
      </c>
      <c r="J180" s="38"/>
      <c r="K180" s="38"/>
      <c r="L180" s="38"/>
      <c r="M180" s="58"/>
      <c r="N180" s="158" t="s">
        <v>517</v>
      </c>
      <c r="O180" s="136"/>
      <c r="P180" s="137"/>
      <c r="Q180" s="62"/>
      <c r="R180" s="39"/>
      <c r="S180" s="39"/>
      <c r="T180" s="49"/>
      <c r="U180" s="50"/>
      <c r="V180" s="50"/>
      <c r="W180" s="62"/>
      <c r="X180" s="65" t="s">
        <v>384</v>
      </c>
      <c r="Y180" s="66" t="s">
        <v>385</v>
      </c>
      <c r="Z180" s="40" t="s">
        <v>56</v>
      </c>
      <c r="AA180" s="41">
        <v>4</v>
      </c>
      <c r="AB180" s="41"/>
      <c r="AC180" s="41"/>
      <c r="AD180" s="9">
        <f t="shared" si="5"/>
        <v>1</v>
      </c>
      <c r="AE180" s="9"/>
      <c r="AF180" s="9"/>
      <c r="AG180" s="9"/>
      <c r="AH180" s="9"/>
      <c r="AI180" s="9"/>
      <c r="AJ180" s="9"/>
      <c r="AK180" s="9"/>
      <c r="AL180" s="9"/>
      <c r="AM180" s="9"/>
    </row>
    <row r="181" spans="1:39" s="51" customFormat="1" ht="12.75" customHeight="1">
      <c r="A181" s="38">
        <f t="shared" si="4"/>
        <v>175</v>
      </c>
      <c r="B181" s="39" t="s">
        <v>386</v>
      </c>
      <c r="C181" s="39" t="s">
        <v>570</v>
      </c>
      <c r="D181" s="49" t="s">
        <v>888</v>
      </c>
      <c r="E181" s="50">
        <v>6</v>
      </c>
      <c r="F181" s="50"/>
      <c r="G181" s="38" t="s">
        <v>517</v>
      </c>
      <c r="H181" s="38"/>
      <c r="I181" s="38">
        <v>4</v>
      </c>
      <c r="J181" s="38"/>
      <c r="K181" s="38"/>
      <c r="L181" s="38"/>
      <c r="M181" s="58"/>
      <c r="N181" s="158" t="s">
        <v>517</v>
      </c>
      <c r="O181" s="136"/>
      <c r="P181" s="137"/>
      <c r="Q181" s="62"/>
      <c r="R181" s="63"/>
      <c r="S181" s="63"/>
      <c r="T181" s="40"/>
      <c r="U181" s="41"/>
      <c r="V181" s="41"/>
      <c r="W181" s="62"/>
      <c r="X181" s="40" t="s">
        <v>386</v>
      </c>
      <c r="Y181" s="63" t="s">
        <v>387</v>
      </c>
      <c r="Z181" s="40" t="s">
        <v>56</v>
      </c>
      <c r="AA181" s="41">
        <v>12</v>
      </c>
      <c r="AB181" s="41"/>
      <c r="AC181" s="41"/>
      <c r="AD181" s="9">
        <f t="shared" si="5"/>
        <v>1</v>
      </c>
      <c r="AE181" s="9"/>
      <c r="AF181" s="9"/>
      <c r="AG181" s="9"/>
      <c r="AH181" s="9"/>
      <c r="AI181" s="9"/>
      <c r="AJ181" s="9"/>
      <c r="AK181" s="9"/>
      <c r="AL181" s="9"/>
      <c r="AM181" s="9"/>
    </row>
    <row r="182" spans="1:39" s="51" customFormat="1" ht="12.75" customHeight="1">
      <c r="A182" s="38">
        <f t="shared" si="4"/>
        <v>176</v>
      </c>
      <c r="B182" s="39" t="s">
        <v>388</v>
      </c>
      <c r="C182" s="39" t="s">
        <v>662</v>
      </c>
      <c r="D182" s="49" t="s">
        <v>888</v>
      </c>
      <c r="E182" s="50">
        <v>2</v>
      </c>
      <c r="F182" s="50"/>
      <c r="G182" s="38" t="s">
        <v>517</v>
      </c>
      <c r="H182" s="38"/>
      <c r="I182" s="38">
        <v>4</v>
      </c>
      <c r="J182" s="38"/>
      <c r="K182" s="38"/>
      <c r="L182" s="38"/>
      <c r="M182" s="58"/>
      <c r="N182" s="158" t="s">
        <v>517</v>
      </c>
      <c r="O182" s="136"/>
      <c r="P182" s="137"/>
      <c r="Q182" s="62"/>
      <c r="R182" s="67"/>
      <c r="S182" s="63"/>
      <c r="T182" s="40"/>
      <c r="U182" s="41"/>
      <c r="V182" s="41"/>
      <c r="W182" s="62"/>
      <c r="X182" s="40" t="s">
        <v>388</v>
      </c>
      <c r="Y182" s="63" t="s">
        <v>389</v>
      </c>
      <c r="Z182" s="40" t="s">
        <v>88</v>
      </c>
      <c r="AA182" s="41">
        <v>3</v>
      </c>
      <c r="AB182" s="41">
        <v>0</v>
      </c>
      <c r="AC182" s="41"/>
      <c r="AD182" s="9">
        <f t="shared" si="5"/>
        <v>1</v>
      </c>
      <c r="AE182" s="9"/>
      <c r="AF182" s="9"/>
      <c r="AG182" s="9"/>
      <c r="AH182" s="9"/>
      <c r="AI182" s="9"/>
      <c r="AJ182" s="9"/>
      <c r="AK182" s="9"/>
      <c r="AL182" s="9"/>
      <c r="AM182" s="9"/>
    </row>
    <row r="183" spans="1:39" s="51" customFormat="1" ht="12.75" customHeight="1">
      <c r="A183" s="38">
        <f t="shared" si="4"/>
        <v>177</v>
      </c>
      <c r="B183" s="39" t="s">
        <v>390</v>
      </c>
      <c r="C183" s="39" t="s">
        <v>668</v>
      </c>
      <c r="D183" s="49" t="s">
        <v>888</v>
      </c>
      <c r="E183" s="50">
        <v>3</v>
      </c>
      <c r="F183" s="50"/>
      <c r="G183" s="38" t="s">
        <v>517</v>
      </c>
      <c r="H183" s="38"/>
      <c r="I183" s="38">
        <v>3</v>
      </c>
      <c r="J183" s="38"/>
      <c r="K183" s="38"/>
      <c r="L183" s="38"/>
      <c r="M183" s="58"/>
      <c r="N183" s="158" t="s">
        <v>517</v>
      </c>
      <c r="O183" s="136"/>
      <c r="P183" s="137"/>
      <c r="Q183" s="62"/>
      <c r="R183" s="66"/>
      <c r="S183" s="63"/>
      <c r="T183" s="40"/>
      <c r="U183" s="41"/>
      <c r="V183" s="41"/>
      <c r="W183" s="62"/>
      <c r="X183" s="65" t="s">
        <v>390</v>
      </c>
      <c r="Y183" s="66" t="s">
        <v>391</v>
      </c>
      <c r="Z183" s="40" t="s">
        <v>88</v>
      </c>
      <c r="AA183" s="41">
        <v>5</v>
      </c>
      <c r="AB183" s="41">
        <v>0</v>
      </c>
      <c r="AC183" s="41"/>
      <c r="AD183" s="9">
        <f t="shared" si="5"/>
        <v>1</v>
      </c>
      <c r="AE183" s="9"/>
      <c r="AF183" s="9"/>
      <c r="AG183" s="9"/>
      <c r="AH183" s="9"/>
      <c r="AI183" s="9"/>
      <c r="AJ183" s="9"/>
      <c r="AK183" s="9"/>
      <c r="AL183" s="9"/>
      <c r="AM183" s="9"/>
    </row>
    <row r="184" spans="1:39" s="51" customFormat="1" ht="12.75" customHeight="1">
      <c r="A184" s="38">
        <f t="shared" si="4"/>
        <v>178</v>
      </c>
      <c r="B184" s="39" t="s">
        <v>677</v>
      </c>
      <c r="C184" s="39" t="s">
        <v>678</v>
      </c>
      <c r="D184" s="49"/>
      <c r="E184" s="50"/>
      <c r="F184" s="50"/>
      <c r="G184" s="38" t="s">
        <v>520</v>
      </c>
      <c r="H184" s="38"/>
      <c r="I184" s="38">
        <v>2</v>
      </c>
      <c r="J184" s="38"/>
      <c r="K184" s="38"/>
      <c r="L184" s="38"/>
      <c r="M184" s="58"/>
      <c r="N184" s="158" t="s">
        <v>517</v>
      </c>
      <c r="O184" s="136"/>
      <c r="P184" s="137"/>
      <c r="Q184" s="62"/>
      <c r="R184" s="67"/>
      <c r="S184" s="63"/>
      <c r="T184" s="40"/>
      <c r="U184" s="41"/>
      <c r="V184" s="41"/>
      <c r="W184" s="62"/>
      <c r="X184" s="40"/>
      <c r="Y184" s="63"/>
      <c r="Z184" s="40"/>
      <c r="AA184" s="41"/>
      <c r="AB184" s="41"/>
      <c r="AC184" s="41"/>
      <c r="AD184" s="9">
        <f t="shared" si="5"/>
        <v>0</v>
      </c>
      <c r="AE184" s="9"/>
      <c r="AF184" s="9"/>
      <c r="AG184" s="9"/>
      <c r="AH184" s="9"/>
      <c r="AI184" s="9"/>
      <c r="AJ184" s="9"/>
      <c r="AK184" s="9"/>
      <c r="AL184" s="9"/>
      <c r="AM184" s="9"/>
    </row>
    <row r="185" spans="1:39" s="51" customFormat="1" ht="12.75" customHeight="1">
      <c r="A185" s="38">
        <f t="shared" si="4"/>
        <v>179</v>
      </c>
      <c r="B185" s="39" t="s">
        <v>679</v>
      </c>
      <c r="C185" s="39" t="s">
        <v>622</v>
      </c>
      <c r="D185" s="49"/>
      <c r="E185" s="50"/>
      <c r="F185" s="50"/>
      <c r="G185" s="38" t="s">
        <v>520</v>
      </c>
      <c r="H185" s="38"/>
      <c r="I185" s="38">
        <v>3</v>
      </c>
      <c r="J185" s="38"/>
      <c r="K185" s="38"/>
      <c r="L185" s="38"/>
      <c r="M185" s="58"/>
      <c r="N185" s="158" t="s">
        <v>517</v>
      </c>
      <c r="O185" s="136"/>
      <c r="P185" s="137"/>
      <c r="Q185" s="62"/>
      <c r="R185" s="67"/>
      <c r="S185" s="63"/>
      <c r="T185" s="40"/>
      <c r="U185" s="41"/>
      <c r="V185" s="41"/>
      <c r="W185" s="62"/>
      <c r="X185" s="40"/>
      <c r="Y185" s="63"/>
      <c r="Z185" s="40"/>
      <c r="AA185" s="41"/>
      <c r="AB185" s="41"/>
      <c r="AC185" s="41"/>
      <c r="AD185" s="9">
        <f t="shared" si="5"/>
        <v>0</v>
      </c>
      <c r="AE185" s="9"/>
      <c r="AF185" s="9"/>
      <c r="AG185" s="9"/>
      <c r="AH185" s="9"/>
      <c r="AI185" s="9"/>
      <c r="AJ185" s="9"/>
      <c r="AK185" s="9"/>
      <c r="AL185" s="9"/>
      <c r="AM185" s="9"/>
    </row>
    <row r="186" spans="1:39" s="51" customFormat="1" ht="12.75" customHeight="1">
      <c r="A186" s="38">
        <f t="shared" si="4"/>
        <v>180</v>
      </c>
      <c r="B186" s="39" t="s">
        <v>392</v>
      </c>
      <c r="C186" s="39" t="s">
        <v>661</v>
      </c>
      <c r="D186" s="49" t="s">
        <v>887</v>
      </c>
      <c r="E186" s="50">
        <v>1</v>
      </c>
      <c r="F186" s="50"/>
      <c r="G186" s="38" t="s">
        <v>517</v>
      </c>
      <c r="H186" s="38"/>
      <c r="I186" s="38">
        <v>4</v>
      </c>
      <c r="J186" s="38"/>
      <c r="K186" s="38"/>
      <c r="L186" s="38"/>
      <c r="M186" s="58"/>
      <c r="N186" s="158" t="s">
        <v>517</v>
      </c>
      <c r="O186" s="136"/>
      <c r="P186" s="137"/>
      <c r="Q186" s="62"/>
      <c r="R186" s="67"/>
      <c r="S186" s="63"/>
      <c r="T186" s="40"/>
      <c r="U186" s="41"/>
      <c r="V186" s="41"/>
      <c r="W186" s="62"/>
      <c r="X186" s="40" t="s">
        <v>392</v>
      </c>
      <c r="Y186" s="63" t="s">
        <v>393</v>
      </c>
      <c r="Z186" s="40" t="s">
        <v>56</v>
      </c>
      <c r="AA186" s="41">
        <v>1</v>
      </c>
      <c r="AB186" s="41"/>
      <c r="AC186" s="41"/>
      <c r="AD186" s="9">
        <f t="shared" si="5"/>
        <v>1</v>
      </c>
      <c r="AE186" s="9"/>
      <c r="AF186" s="9"/>
      <c r="AG186" s="9"/>
      <c r="AH186" s="9"/>
      <c r="AI186" s="9"/>
      <c r="AJ186" s="9"/>
      <c r="AK186" s="9"/>
      <c r="AL186" s="9"/>
      <c r="AM186" s="9"/>
    </row>
    <row r="187" spans="1:39" s="51" customFormat="1" ht="12.75" customHeight="1">
      <c r="A187" s="38">
        <f t="shared" si="4"/>
        <v>181</v>
      </c>
      <c r="B187" s="39" t="s">
        <v>394</v>
      </c>
      <c r="C187" s="39" t="s">
        <v>563</v>
      </c>
      <c r="D187" s="49" t="s">
        <v>888</v>
      </c>
      <c r="E187" s="50">
        <v>3</v>
      </c>
      <c r="F187" s="50"/>
      <c r="G187" s="38" t="s">
        <v>517</v>
      </c>
      <c r="H187" s="38"/>
      <c r="I187" s="38">
        <v>4</v>
      </c>
      <c r="J187" s="38"/>
      <c r="K187" s="38"/>
      <c r="L187" s="38"/>
      <c r="M187" s="58"/>
      <c r="N187" s="158" t="s">
        <v>517</v>
      </c>
      <c r="O187" s="136"/>
      <c r="P187" s="137"/>
      <c r="Q187" s="62"/>
      <c r="R187" s="66"/>
      <c r="S187" s="63"/>
      <c r="T187" s="40"/>
      <c r="U187" s="41"/>
      <c r="V187" s="41"/>
      <c r="W187" s="62"/>
      <c r="X187" s="65" t="s">
        <v>394</v>
      </c>
      <c r="Y187" s="66" t="s">
        <v>395</v>
      </c>
      <c r="Z187" s="40" t="s">
        <v>56</v>
      </c>
      <c r="AA187" s="41">
        <v>4</v>
      </c>
      <c r="AB187" s="41"/>
      <c r="AC187" s="41"/>
      <c r="AD187" s="9">
        <f t="shared" si="5"/>
        <v>1</v>
      </c>
      <c r="AE187" s="9"/>
      <c r="AF187" s="9"/>
      <c r="AG187" s="9"/>
      <c r="AH187" s="9"/>
      <c r="AI187" s="9"/>
      <c r="AJ187" s="9"/>
      <c r="AK187" s="9"/>
      <c r="AL187" s="9"/>
      <c r="AM187" s="9"/>
    </row>
    <row r="188" spans="1:39" s="51" customFormat="1" ht="12.75" customHeight="1">
      <c r="A188" s="38">
        <f t="shared" si="4"/>
        <v>182</v>
      </c>
      <c r="B188" s="39" t="s">
        <v>396</v>
      </c>
      <c r="C188" s="39" t="s">
        <v>570</v>
      </c>
      <c r="D188" s="49" t="s">
        <v>888</v>
      </c>
      <c r="E188" s="50">
        <v>6</v>
      </c>
      <c r="F188" s="50"/>
      <c r="G188" s="38" t="s">
        <v>517</v>
      </c>
      <c r="H188" s="38"/>
      <c r="I188" s="38">
        <v>4</v>
      </c>
      <c r="J188" s="38"/>
      <c r="K188" s="38"/>
      <c r="L188" s="38"/>
      <c r="M188" s="58"/>
      <c r="N188" s="158" t="s">
        <v>517</v>
      </c>
      <c r="O188" s="136"/>
      <c r="P188" s="137"/>
      <c r="Q188" s="62"/>
      <c r="R188" s="67"/>
      <c r="S188" s="63"/>
      <c r="T188" s="40"/>
      <c r="U188" s="41"/>
      <c r="V188" s="41"/>
      <c r="W188" s="62"/>
      <c r="X188" s="40" t="s">
        <v>396</v>
      </c>
      <c r="Y188" s="63" t="s">
        <v>397</v>
      </c>
      <c r="Z188" s="40" t="s">
        <v>56</v>
      </c>
      <c r="AA188" s="41">
        <v>12</v>
      </c>
      <c r="AB188" s="41"/>
      <c r="AC188" s="41"/>
      <c r="AD188" s="9">
        <f t="shared" si="5"/>
        <v>1</v>
      </c>
      <c r="AE188" s="9"/>
      <c r="AF188" s="9"/>
      <c r="AG188" s="9"/>
      <c r="AH188" s="9"/>
      <c r="AI188" s="9"/>
      <c r="AJ188" s="9"/>
      <c r="AK188" s="9"/>
      <c r="AL188" s="9"/>
      <c r="AM188" s="9"/>
    </row>
    <row r="189" spans="1:39" s="51" customFormat="1" ht="12.75" customHeight="1">
      <c r="A189" s="38">
        <f t="shared" si="4"/>
        <v>183</v>
      </c>
      <c r="B189" s="39" t="s">
        <v>398</v>
      </c>
      <c r="C189" s="39" t="s">
        <v>662</v>
      </c>
      <c r="D189" s="49" t="s">
        <v>888</v>
      </c>
      <c r="E189" s="50">
        <v>2</v>
      </c>
      <c r="F189" s="50"/>
      <c r="G189" s="38" t="s">
        <v>517</v>
      </c>
      <c r="H189" s="38"/>
      <c r="I189" s="38">
        <v>4</v>
      </c>
      <c r="J189" s="38"/>
      <c r="K189" s="38"/>
      <c r="L189" s="38"/>
      <c r="M189" s="58"/>
      <c r="N189" s="158" t="s">
        <v>517</v>
      </c>
      <c r="O189" s="136"/>
      <c r="P189" s="137"/>
      <c r="Q189" s="62"/>
      <c r="R189" s="39"/>
      <c r="S189" s="39"/>
      <c r="T189" s="49"/>
      <c r="U189" s="50"/>
      <c r="V189" s="50"/>
      <c r="W189" s="62"/>
      <c r="X189" s="65" t="s">
        <v>398</v>
      </c>
      <c r="Y189" s="66" t="s">
        <v>399</v>
      </c>
      <c r="Z189" s="40" t="s">
        <v>88</v>
      </c>
      <c r="AA189" s="41">
        <v>3</v>
      </c>
      <c r="AB189" s="41">
        <v>0</v>
      </c>
      <c r="AC189" s="41"/>
      <c r="AD189" s="9">
        <f t="shared" si="5"/>
        <v>1</v>
      </c>
      <c r="AE189" s="9"/>
      <c r="AF189" s="9"/>
      <c r="AG189" s="9"/>
      <c r="AH189" s="9"/>
      <c r="AI189" s="9"/>
      <c r="AJ189" s="9"/>
      <c r="AK189" s="9"/>
      <c r="AL189" s="9"/>
      <c r="AM189" s="9"/>
    </row>
    <row r="190" spans="1:39" s="51" customFormat="1" ht="12.75" customHeight="1">
      <c r="A190" s="38">
        <f t="shared" si="4"/>
        <v>184</v>
      </c>
      <c r="B190" s="39" t="s">
        <v>400</v>
      </c>
      <c r="C190" s="39" t="s">
        <v>663</v>
      </c>
      <c r="D190" s="49" t="s">
        <v>888</v>
      </c>
      <c r="E190" s="50">
        <v>5</v>
      </c>
      <c r="F190" s="50"/>
      <c r="G190" s="38" t="s">
        <v>517</v>
      </c>
      <c r="H190" s="38"/>
      <c r="I190" s="38">
        <v>4</v>
      </c>
      <c r="J190" s="38"/>
      <c r="K190" s="38"/>
      <c r="L190" s="38"/>
      <c r="M190" s="58"/>
      <c r="N190" s="158" t="s">
        <v>517</v>
      </c>
      <c r="O190" s="136"/>
      <c r="P190" s="137"/>
      <c r="Q190" s="62"/>
      <c r="R190" s="63"/>
      <c r="S190" s="63"/>
      <c r="T190" s="40"/>
      <c r="U190" s="41"/>
      <c r="V190" s="41"/>
      <c r="W190" s="62"/>
      <c r="X190" s="40" t="s">
        <v>400</v>
      </c>
      <c r="Y190" s="63" t="s">
        <v>401</v>
      </c>
      <c r="Z190" s="40" t="s">
        <v>56</v>
      </c>
      <c r="AA190" s="41">
        <v>8</v>
      </c>
      <c r="AB190" s="41"/>
      <c r="AC190" s="41"/>
      <c r="AD190" s="9">
        <f t="shared" si="5"/>
        <v>1</v>
      </c>
      <c r="AE190" s="9"/>
      <c r="AF190" s="9"/>
      <c r="AG190" s="9"/>
      <c r="AH190" s="9"/>
      <c r="AI190" s="9"/>
      <c r="AJ190" s="9"/>
      <c r="AK190" s="9"/>
      <c r="AL190" s="9"/>
      <c r="AM190" s="9"/>
    </row>
    <row r="191" spans="1:39" s="51" customFormat="1" ht="12.75" customHeight="1">
      <c r="A191" s="38">
        <f t="shared" si="4"/>
        <v>185</v>
      </c>
      <c r="B191" s="39" t="s">
        <v>402</v>
      </c>
      <c r="C191" s="39" t="s">
        <v>664</v>
      </c>
      <c r="D191" s="49" t="s">
        <v>887</v>
      </c>
      <c r="E191" s="50">
        <v>2</v>
      </c>
      <c r="F191" s="50"/>
      <c r="G191" s="38" t="s">
        <v>517</v>
      </c>
      <c r="H191" s="38"/>
      <c r="I191" s="38">
        <v>4</v>
      </c>
      <c r="J191" s="38"/>
      <c r="K191" s="38"/>
      <c r="L191" s="38"/>
      <c r="M191" s="58"/>
      <c r="N191" s="158" t="s">
        <v>517</v>
      </c>
      <c r="O191" s="136"/>
      <c r="P191" s="137"/>
      <c r="Q191" s="62"/>
      <c r="R191" s="67"/>
      <c r="S191" s="63"/>
      <c r="T191" s="40"/>
      <c r="U191" s="41"/>
      <c r="V191" s="41"/>
      <c r="W191" s="62"/>
      <c r="X191" s="40" t="s">
        <v>402</v>
      </c>
      <c r="Y191" s="63" t="s">
        <v>403</v>
      </c>
      <c r="Z191" s="40" t="s">
        <v>56</v>
      </c>
      <c r="AA191" s="41">
        <v>2</v>
      </c>
      <c r="AB191" s="41"/>
      <c r="AC191" s="41"/>
      <c r="AD191" s="9">
        <f t="shared" si="5"/>
        <v>1</v>
      </c>
      <c r="AE191" s="9"/>
      <c r="AF191" s="9"/>
      <c r="AG191" s="9"/>
      <c r="AH191" s="9"/>
      <c r="AI191" s="9"/>
      <c r="AJ191" s="9"/>
      <c r="AK191" s="9"/>
      <c r="AL191" s="9"/>
      <c r="AM191" s="9"/>
    </row>
    <row r="192" spans="1:39" s="51" customFormat="1" ht="12.75" customHeight="1">
      <c r="A192" s="38">
        <f t="shared" si="4"/>
        <v>186</v>
      </c>
      <c r="B192" s="39" t="s">
        <v>404</v>
      </c>
      <c r="C192" s="39" t="s">
        <v>665</v>
      </c>
      <c r="D192" s="49" t="s">
        <v>888</v>
      </c>
      <c r="E192" s="50">
        <v>5</v>
      </c>
      <c r="F192" s="50"/>
      <c r="G192" s="38" t="s">
        <v>517</v>
      </c>
      <c r="H192" s="38"/>
      <c r="I192" s="38">
        <v>4</v>
      </c>
      <c r="J192" s="38"/>
      <c r="K192" s="38"/>
      <c r="L192" s="38"/>
      <c r="M192" s="58"/>
      <c r="N192" s="158" t="s">
        <v>517</v>
      </c>
      <c r="O192" s="136"/>
      <c r="P192" s="137"/>
      <c r="Q192" s="62"/>
      <c r="R192" s="66"/>
      <c r="S192" s="63"/>
      <c r="T192" s="40"/>
      <c r="U192" s="41"/>
      <c r="V192" s="41"/>
      <c r="W192" s="62"/>
      <c r="X192" s="65" t="s">
        <v>404</v>
      </c>
      <c r="Y192" s="66" t="s">
        <v>405</v>
      </c>
      <c r="Z192" s="40" t="s">
        <v>56</v>
      </c>
      <c r="AA192" s="41">
        <v>9</v>
      </c>
      <c r="AB192" s="41"/>
      <c r="AC192" s="41"/>
      <c r="AD192" s="9">
        <f t="shared" si="5"/>
        <v>1</v>
      </c>
      <c r="AE192" s="9"/>
      <c r="AF192" s="9"/>
      <c r="AG192" s="9"/>
      <c r="AH192" s="9"/>
      <c r="AI192" s="9"/>
      <c r="AJ192" s="9"/>
      <c r="AK192" s="9"/>
      <c r="AL192" s="9"/>
      <c r="AM192" s="9"/>
    </row>
    <row r="193" spans="1:39" s="51" customFormat="1" ht="12.75" customHeight="1">
      <c r="A193" s="38">
        <f t="shared" si="4"/>
        <v>187</v>
      </c>
      <c r="B193" s="39" t="s">
        <v>680</v>
      </c>
      <c r="C193" s="39" t="s">
        <v>624</v>
      </c>
      <c r="D193" s="49"/>
      <c r="E193" s="50"/>
      <c r="F193" s="50"/>
      <c r="G193" s="38" t="s">
        <v>520</v>
      </c>
      <c r="H193" s="38"/>
      <c r="I193" s="38">
        <v>3</v>
      </c>
      <c r="J193" s="38"/>
      <c r="K193" s="38"/>
      <c r="L193" s="38"/>
      <c r="M193" s="58"/>
      <c r="N193" s="158" t="s">
        <v>517</v>
      </c>
      <c r="O193" s="136"/>
      <c r="P193" s="137"/>
      <c r="Q193" s="62"/>
      <c r="R193" s="67"/>
      <c r="S193" s="63"/>
      <c r="T193" s="40"/>
      <c r="U193" s="41"/>
      <c r="V193" s="41"/>
      <c r="W193" s="62"/>
      <c r="X193" s="40"/>
      <c r="Y193" s="63"/>
      <c r="Z193" s="40"/>
      <c r="AA193" s="41"/>
      <c r="AB193" s="41"/>
      <c r="AC193" s="41"/>
      <c r="AD193" s="9">
        <f t="shared" si="5"/>
        <v>0</v>
      </c>
      <c r="AE193" s="9"/>
      <c r="AF193" s="9"/>
      <c r="AG193" s="9"/>
      <c r="AH193" s="9"/>
      <c r="AI193" s="9"/>
      <c r="AJ193" s="9"/>
      <c r="AK193" s="9"/>
      <c r="AL193" s="9"/>
      <c r="AM193" s="9"/>
    </row>
    <row r="194" spans="1:39" s="51" customFormat="1" ht="12.75" customHeight="1">
      <c r="A194" s="38">
        <f t="shared" si="4"/>
        <v>188</v>
      </c>
      <c r="B194" s="39" t="s">
        <v>416</v>
      </c>
      <c r="C194" s="39" t="s">
        <v>667</v>
      </c>
      <c r="D194" s="49" t="s">
        <v>887</v>
      </c>
      <c r="E194" s="50">
        <v>1</v>
      </c>
      <c r="F194" s="50"/>
      <c r="G194" s="38" t="s">
        <v>517</v>
      </c>
      <c r="H194" s="38"/>
      <c r="I194" s="38">
        <v>4</v>
      </c>
      <c r="J194" s="38"/>
      <c r="K194" s="38"/>
      <c r="L194" s="38"/>
      <c r="M194" s="58"/>
      <c r="N194" s="158" t="s">
        <v>517</v>
      </c>
      <c r="O194" s="136"/>
      <c r="P194" s="137"/>
      <c r="Q194" s="62"/>
      <c r="R194" s="39"/>
      <c r="S194" s="39"/>
      <c r="T194" s="49"/>
      <c r="U194" s="50"/>
      <c r="V194" s="50"/>
      <c r="W194" s="62"/>
      <c r="X194" s="65" t="s">
        <v>416</v>
      </c>
      <c r="Y194" s="66" t="s">
        <v>417</v>
      </c>
      <c r="Z194" s="40" t="s">
        <v>56</v>
      </c>
      <c r="AA194" s="41">
        <v>1</v>
      </c>
      <c r="AB194" s="41"/>
      <c r="AC194" s="41"/>
      <c r="AD194" s="9">
        <f t="shared" si="5"/>
        <v>1</v>
      </c>
      <c r="AE194" s="9"/>
      <c r="AF194" s="9"/>
      <c r="AG194" s="9"/>
      <c r="AH194" s="9"/>
      <c r="AI194" s="9"/>
      <c r="AJ194" s="9"/>
      <c r="AK194" s="9"/>
      <c r="AL194" s="9"/>
      <c r="AM194" s="9"/>
    </row>
    <row r="195" spans="1:39" s="51" customFormat="1" ht="12.75" customHeight="1">
      <c r="A195" s="38">
        <f t="shared" si="4"/>
        <v>189</v>
      </c>
      <c r="B195" s="39" t="s">
        <v>418</v>
      </c>
      <c r="C195" s="39" t="s">
        <v>563</v>
      </c>
      <c r="D195" s="49" t="s">
        <v>888</v>
      </c>
      <c r="E195" s="50">
        <v>3</v>
      </c>
      <c r="F195" s="50"/>
      <c r="G195" s="38" t="s">
        <v>517</v>
      </c>
      <c r="H195" s="38"/>
      <c r="I195" s="38">
        <v>4</v>
      </c>
      <c r="J195" s="38"/>
      <c r="K195" s="38"/>
      <c r="L195" s="38"/>
      <c r="M195" s="58"/>
      <c r="N195" s="158" t="s">
        <v>517</v>
      </c>
      <c r="O195" s="136"/>
      <c r="P195" s="137"/>
      <c r="Q195" s="62"/>
      <c r="R195" s="63"/>
      <c r="S195" s="63"/>
      <c r="T195" s="40"/>
      <c r="U195" s="41"/>
      <c r="V195" s="41"/>
      <c r="W195" s="62"/>
      <c r="X195" s="40" t="s">
        <v>418</v>
      </c>
      <c r="Y195" s="63" t="s">
        <v>419</v>
      </c>
      <c r="Z195" s="40" t="s">
        <v>56</v>
      </c>
      <c r="AA195" s="41">
        <v>4</v>
      </c>
      <c r="AB195" s="41"/>
      <c r="AC195" s="41"/>
      <c r="AD195" s="9">
        <f t="shared" si="5"/>
        <v>1</v>
      </c>
      <c r="AE195" s="9"/>
      <c r="AF195" s="9"/>
      <c r="AG195" s="9"/>
      <c r="AH195" s="9"/>
      <c r="AI195" s="9"/>
      <c r="AJ195" s="9"/>
      <c r="AK195" s="9"/>
      <c r="AL195" s="9"/>
      <c r="AM195" s="9"/>
    </row>
    <row r="196" spans="1:39" s="51" customFormat="1" ht="12.75" customHeight="1">
      <c r="A196" s="38">
        <f t="shared" si="4"/>
        <v>190</v>
      </c>
      <c r="B196" s="39" t="s">
        <v>420</v>
      </c>
      <c r="C196" s="39" t="s">
        <v>570</v>
      </c>
      <c r="D196" s="49" t="s">
        <v>888</v>
      </c>
      <c r="E196" s="50">
        <v>6</v>
      </c>
      <c r="F196" s="50"/>
      <c r="G196" s="38" t="s">
        <v>517</v>
      </c>
      <c r="H196" s="38"/>
      <c r="I196" s="38">
        <v>4</v>
      </c>
      <c r="J196" s="38"/>
      <c r="K196" s="38"/>
      <c r="L196" s="38"/>
      <c r="M196" s="58"/>
      <c r="N196" s="158" t="s">
        <v>517</v>
      </c>
      <c r="O196" s="136"/>
      <c r="P196" s="137"/>
      <c r="Q196" s="62"/>
      <c r="R196" s="67"/>
      <c r="S196" s="63"/>
      <c r="T196" s="40"/>
      <c r="U196" s="41"/>
      <c r="V196" s="41"/>
      <c r="W196" s="62"/>
      <c r="X196" s="40" t="s">
        <v>420</v>
      </c>
      <c r="Y196" s="63" t="s">
        <v>421</v>
      </c>
      <c r="Z196" s="40" t="s">
        <v>56</v>
      </c>
      <c r="AA196" s="41">
        <v>12</v>
      </c>
      <c r="AB196" s="41"/>
      <c r="AC196" s="41"/>
      <c r="AD196" s="9">
        <f t="shared" si="5"/>
        <v>1</v>
      </c>
      <c r="AE196" s="9"/>
      <c r="AF196" s="9"/>
      <c r="AG196" s="9"/>
      <c r="AH196" s="9"/>
      <c r="AI196" s="9"/>
      <c r="AJ196" s="9"/>
      <c r="AK196" s="9"/>
      <c r="AL196" s="9"/>
      <c r="AM196" s="9"/>
    </row>
    <row r="197" spans="1:39" s="51" customFormat="1" ht="12.75" customHeight="1">
      <c r="A197" s="38">
        <f t="shared" si="4"/>
        <v>191</v>
      </c>
      <c r="B197" s="39" t="s">
        <v>422</v>
      </c>
      <c r="C197" s="39" t="s">
        <v>662</v>
      </c>
      <c r="D197" s="49" t="s">
        <v>888</v>
      </c>
      <c r="E197" s="50">
        <v>2</v>
      </c>
      <c r="F197" s="50"/>
      <c r="G197" s="38" t="s">
        <v>517</v>
      </c>
      <c r="H197" s="38"/>
      <c r="I197" s="38">
        <v>4</v>
      </c>
      <c r="J197" s="38"/>
      <c r="K197" s="38"/>
      <c r="L197" s="38"/>
      <c r="M197" s="58"/>
      <c r="N197" s="158" t="s">
        <v>517</v>
      </c>
      <c r="O197" s="136"/>
      <c r="P197" s="137"/>
      <c r="Q197" s="62"/>
      <c r="R197" s="66"/>
      <c r="S197" s="63"/>
      <c r="T197" s="40"/>
      <c r="U197" s="41"/>
      <c r="V197" s="41"/>
      <c r="W197" s="62"/>
      <c r="X197" s="65" t="s">
        <v>422</v>
      </c>
      <c r="Y197" s="66" t="s">
        <v>423</v>
      </c>
      <c r="Z197" s="40" t="s">
        <v>88</v>
      </c>
      <c r="AA197" s="41">
        <v>3</v>
      </c>
      <c r="AB197" s="41">
        <v>0</v>
      </c>
      <c r="AC197" s="41"/>
      <c r="AD197" s="9">
        <f t="shared" si="5"/>
        <v>1</v>
      </c>
      <c r="AE197" s="9"/>
      <c r="AF197" s="9"/>
      <c r="AG197" s="9"/>
      <c r="AH197" s="9"/>
      <c r="AI197" s="9"/>
      <c r="AJ197" s="9"/>
      <c r="AK197" s="9"/>
      <c r="AL197" s="9"/>
      <c r="AM197" s="9"/>
    </row>
    <row r="198" spans="1:39" s="51" customFormat="1" ht="12.75" customHeight="1">
      <c r="A198" s="38">
        <f t="shared" si="4"/>
        <v>192</v>
      </c>
      <c r="B198" s="39" t="s">
        <v>424</v>
      </c>
      <c r="C198" s="39" t="s">
        <v>668</v>
      </c>
      <c r="D198" s="49" t="s">
        <v>888</v>
      </c>
      <c r="E198" s="50">
        <v>3</v>
      </c>
      <c r="F198" s="50"/>
      <c r="G198" s="38" t="s">
        <v>517</v>
      </c>
      <c r="H198" s="38"/>
      <c r="I198" s="38">
        <v>3</v>
      </c>
      <c r="J198" s="38"/>
      <c r="K198" s="38"/>
      <c r="L198" s="38"/>
      <c r="M198" s="58"/>
      <c r="N198" s="158" t="s">
        <v>517</v>
      </c>
      <c r="O198" s="136"/>
      <c r="P198" s="137"/>
      <c r="Q198" s="62"/>
      <c r="R198" s="67"/>
      <c r="S198" s="63"/>
      <c r="T198" s="40"/>
      <c r="U198" s="41"/>
      <c r="V198" s="41"/>
      <c r="W198" s="62"/>
      <c r="X198" s="40" t="s">
        <v>424</v>
      </c>
      <c r="Y198" s="63" t="s">
        <v>425</v>
      </c>
      <c r="Z198" s="40" t="s">
        <v>88</v>
      </c>
      <c r="AA198" s="41">
        <v>5</v>
      </c>
      <c r="AB198" s="41">
        <v>0</v>
      </c>
      <c r="AC198" s="41"/>
      <c r="AD198" s="9">
        <f t="shared" si="5"/>
        <v>1</v>
      </c>
      <c r="AE198" s="9"/>
      <c r="AF198" s="9"/>
      <c r="AG198" s="9"/>
      <c r="AH198" s="9"/>
      <c r="AI198" s="9"/>
      <c r="AJ198" s="9"/>
      <c r="AK198" s="9"/>
      <c r="AL198" s="9"/>
      <c r="AM198" s="9"/>
    </row>
    <row r="199" spans="1:39" s="51" customFormat="1" ht="12.75" customHeight="1">
      <c r="A199" s="38">
        <f t="shared" si="4"/>
        <v>193</v>
      </c>
      <c r="B199" s="39"/>
      <c r="C199" s="39"/>
      <c r="D199" s="49"/>
      <c r="E199" s="50"/>
      <c r="F199" s="50"/>
      <c r="G199" s="38"/>
      <c r="H199" s="38"/>
      <c r="I199" s="38"/>
      <c r="J199" s="38"/>
      <c r="K199" s="38"/>
      <c r="L199" s="38"/>
      <c r="M199" s="58"/>
      <c r="N199" s="158"/>
      <c r="O199" s="136"/>
      <c r="P199" s="137"/>
      <c r="Q199" s="62"/>
      <c r="R199" s="67"/>
      <c r="S199" s="63"/>
      <c r="T199" s="40"/>
      <c r="U199" s="41"/>
      <c r="V199" s="41"/>
      <c r="W199" s="62"/>
      <c r="X199" s="40"/>
      <c r="Y199" s="63"/>
      <c r="Z199" s="40"/>
      <c r="AA199" s="41"/>
      <c r="AB199" s="41"/>
      <c r="AC199" s="41"/>
      <c r="AD199" s="9">
        <f t="shared" si="5"/>
        <v>0</v>
      </c>
      <c r="AE199" s="9"/>
      <c r="AF199" s="9"/>
      <c r="AG199" s="9"/>
      <c r="AH199" s="9"/>
      <c r="AI199" s="9"/>
      <c r="AJ199" s="9"/>
      <c r="AK199" s="9"/>
      <c r="AL199" s="9"/>
      <c r="AM199" s="9"/>
    </row>
    <row r="203" spans="1:39">
      <c r="A203" s="53" t="s">
        <v>490</v>
      </c>
    </row>
    <row r="204" spans="1:39" s="10" customFormat="1" ht="12.75" customHeight="1">
      <c r="A204" s="7" t="s">
        <v>26</v>
      </c>
      <c r="B204" s="7" t="s">
        <v>491</v>
      </c>
      <c r="C204" s="108" t="s">
        <v>492</v>
      </c>
      <c r="D204" s="109"/>
      <c r="E204" s="109"/>
      <c r="F204" s="110"/>
      <c r="G204" s="108" t="s">
        <v>681</v>
      </c>
      <c r="H204" s="109"/>
      <c r="I204" s="109"/>
      <c r="J204" s="109"/>
      <c r="K204" s="109"/>
      <c r="L204" s="109"/>
      <c r="M204" s="110"/>
      <c r="N204" s="108" t="s">
        <v>493</v>
      </c>
      <c r="O204" s="139"/>
      <c r="P204" s="140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</row>
    <row r="205" spans="1:39" s="51" customFormat="1" ht="12.75" customHeight="1">
      <c r="A205" s="38"/>
      <c r="B205" s="39"/>
      <c r="C205" s="135"/>
      <c r="D205" s="136"/>
      <c r="E205" s="136"/>
      <c r="F205" s="137"/>
      <c r="G205" s="135"/>
      <c r="H205" s="136"/>
      <c r="I205" s="136"/>
      <c r="J205" s="136"/>
      <c r="K205" s="136"/>
      <c r="L205" s="136"/>
      <c r="M205" s="137"/>
      <c r="N205" s="135"/>
      <c r="O205" s="136"/>
      <c r="P205" s="137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</row>
    <row r="206" spans="1:39" s="51" customFormat="1" ht="12.75" customHeight="1">
      <c r="A206" s="38"/>
      <c r="B206" s="39"/>
      <c r="C206" s="135"/>
      <c r="D206" s="136"/>
      <c r="E206" s="136"/>
      <c r="F206" s="137"/>
      <c r="G206" s="135"/>
      <c r="H206" s="136"/>
      <c r="I206" s="136"/>
      <c r="J206" s="136"/>
      <c r="K206" s="136"/>
      <c r="L206" s="136"/>
      <c r="M206" s="137"/>
      <c r="N206" s="135"/>
      <c r="O206" s="136"/>
      <c r="P206" s="137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</row>
  </sheetData>
  <mergeCells count="218">
    <mergeCell ref="A3:B3"/>
    <mergeCell ref="C3:D3"/>
    <mergeCell ref="E3:K3"/>
    <mergeCell ref="L3:M3"/>
    <mergeCell ref="A4:B4"/>
    <mergeCell ref="C4:D4"/>
    <mergeCell ref="E4:K4"/>
    <mergeCell ref="L4:M4"/>
    <mergeCell ref="A1:B1"/>
    <mergeCell ref="E1:F1"/>
    <mergeCell ref="G1:N1"/>
    <mergeCell ref="A2:B2"/>
    <mergeCell ref="E2:F2"/>
    <mergeCell ref="G2:N2"/>
    <mergeCell ref="N11:P11"/>
    <mergeCell ref="N12:P12"/>
    <mergeCell ref="N13:P13"/>
    <mergeCell ref="N14:P14"/>
    <mergeCell ref="N15:P15"/>
    <mergeCell ref="N16:P16"/>
    <mergeCell ref="C5:D5"/>
    <mergeCell ref="N6:P6"/>
    <mergeCell ref="N7:P7"/>
    <mergeCell ref="N8:P8"/>
    <mergeCell ref="N9:P9"/>
    <mergeCell ref="N10:P10"/>
    <mergeCell ref="N23:P23"/>
    <mergeCell ref="N24:P24"/>
    <mergeCell ref="N25:P25"/>
    <mergeCell ref="N26:P26"/>
    <mergeCell ref="N27:P27"/>
    <mergeCell ref="N28:P28"/>
    <mergeCell ref="N17:P17"/>
    <mergeCell ref="N18:P18"/>
    <mergeCell ref="N19:P19"/>
    <mergeCell ref="N20:P20"/>
    <mergeCell ref="N21:P21"/>
    <mergeCell ref="N22:P22"/>
    <mergeCell ref="N35:P35"/>
    <mergeCell ref="N36:P36"/>
    <mergeCell ref="N37:P37"/>
    <mergeCell ref="N38:P38"/>
    <mergeCell ref="N39:P39"/>
    <mergeCell ref="N40:P40"/>
    <mergeCell ref="N29:P29"/>
    <mergeCell ref="N30:P30"/>
    <mergeCell ref="N31:P31"/>
    <mergeCell ref="N32:P32"/>
    <mergeCell ref="N33:P33"/>
    <mergeCell ref="N34:P34"/>
    <mergeCell ref="N47:P47"/>
    <mergeCell ref="N48:P48"/>
    <mergeCell ref="N49:P49"/>
    <mergeCell ref="N50:P50"/>
    <mergeCell ref="N51:P51"/>
    <mergeCell ref="N52:P52"/>
    <mergeCell ref="N41:P41"/>
    <mergeCell ref="N42:P42"/>
    <mergeCell ref="N43:P43"/>
    <mergeCell ref="N44:P44"/>
    <mergeCell ref="N45:P45"/>
    <mergeCell ref="N46:P46"/>
    <mergeCell ref="N59:P59"/>
    <mergeCell ref="N60:P60"/>
    <mergeCell ref="N61:P61"/>
    <mergeCell ref="N62:P62"/>
    <mergeCell ref="N63:P63"/>
    <mergeCell ref="N64:P64"/>
    <mergeCell ref="N53:P53"/>
    <mergeCell ref="N54:P54"/>
    <mergeCell ref="N55:P55"/>
    <mergeCell ref="N56:P56"/>
    <mergeCell ref="N57:P57"/>
    <mergeCell ref="N58:P58"/>
    <mergeCell ref="N71:P71"/>
    <mergeCell ref="N72:P72"/>
    <mergeCell ref="N73:P73"/>
    <mergeCell ref="N74:P74"/>
    <mergeCell ref="N75:P75"/>
    <mergeCell ref="N76:P76"/>
    <mergeCell ref="N65:P65"/>
    <mergeCell ref="N66:P66"/>
    <mergeCell ref="N67:P67"/>
    <mergeCell ref="N68:P68"/>
    <mergeCell ref="N69:P69"/>
    <mergeCell ref="N70:P70"/>
    <mergeCell ref="N83:P83"/>
    <mergeCell ref="N84:P84"/>
    <mergeCell ref="N85:P85"/>
    <mergeCell ref="N86:P86"/>
    <mergeCell ref="N87:P87"/>
    <mergeCell ref="N88:P88"/>
    <mergeCell ref="N77:P77"/>
    <mergeCell ref="N78:P78"/>
    <mergeCell ref="N79:P79"/>
    <mergeCell ref="N80:P80"/>
    <mergeCell ref="N81:P81"/>
    <mergeCell ref="N82:P82"/>
    <mergeCell ref="N95:P95"/>
    <mergeCell ref="N96:P96"/>
    <mergeCell ref="N97:P97"/>
    <mergeCell ref="N98:P98"/>
    <mergeCell ref="N99:P99"/>
    <mergeCell ref="N100:P100"/>
    <mergeCell ref="N89:P89"/>
    <mergeCell ref="N90:P90"/>
    <mergeCell ref="N91:P91"/>
    <mergeCell ref="N92:P92"/>
    <mergeCell ref="N93:P93"/>
    <mergeCell ref="N94:P94"/>
    <mergeCell ref="N107:P107"/>
    <mergeCell ref="N108:P108"/>
    <mergeCell ref="N109:P109"/>
    <mergeCell ref="N110:P110"/>
    <mergeCell ref="N111:P111"/>
    <mergeCell ref="N112:P112"/>
    <mergeCell ref="N101:P101"/>
    <mergeCell ref="N102:P102"/>
    <mergeCell ref="N103:P103"/>
    <mergeCell ref="N104:P104"/>
    <mergeCell ref="N105:P105"/>
    <mergeCell ref="N106:P106"/>
    <mergeCell ref="N119:P119"/>
    <mergeCell ref="N120:P120"/>
    <mergeCell ref="N121:P121"/>
    <mergeCell ref="N122:P122"/>
    <mergeCell ref="N123:P123"/>
    <mergeCell ref="N124:P124"/>
    <mergeCell ref="N113:P113"/>
    <mergeCell ref="N114:P114"/>
    <mergeCell ref="N115:P115"/>
    <mergeCell ref="N116:P116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47:P147"/>
    <mergeCell ref="N148:P148"/>
    <mergeCell ref="N137:P137"/>
    <mergeCell ref="N138:P138"/>
    <mergeCell ref="N139:P139"/>
    <mergeCell ref="N140:P140"/>
    <mergeCell ref="N141:P141"/>
    <mergeCell ref="N142:P142"/>
    <mergeCell ref="N155:P155"/>
    <mergeCell ref="N156:P156"/>
    <mergeCell ref="N157:P157"/>
    <mergeCell ref="N158:P158"/>
    <mergeCell ref="N159:P159"/>
    <mergeCell ref="N160:P160"/>
    <mergeCell ref="N149:P149"/>
    <mergeCell ref="N150:P150"/>
    <mergeCell ref="N151:P151"/>
    <mergeCell ref="N152:P152"/>
    <mergeCell ref="N153:P153"/>
    <mergeCell ref="N154:P154"/>
    <mergeCell ref="N167:P167"/>
    <mergeCell ref="N168:P168"/>
    <mergeCell ref="N169:P169"/>
    <mergeCell ref="N170:P170"/>
    <mergeCell ref="N171:P171"/>
    <mergeCell ref="N172:P172"/>
    <mergeCell ref="N161:P161"/>
    <mergeCell ref="N162:P162"/>
    <mergeCell ref="N163:P163"/>
    <mergeCell ref="N164:P164"/>
    <mergeCell ref="N165:P165"/>
    <mergeCell ref="N166:P166"/>
    <mergeCell ref="N179:P179"/>
    <mergeCell ref="N180:P180"/>
    <mergeCell ref="N181:P181"/>
    <mergeCell ref="N182:P182"/>
    <mergeCell ref="N183:P183"/>
    <mergeCell ref="N184:P184"/>
    <mergeCell ref="N173:P173"/>
    <mergeCell ref="N174:P174"/>
    <mergeCell ref="N175:P175"/>
    <mergeCell ref="N176:P176"/>
    <mergeCell ref="N177:P177"/>
    <mergeCell ref="N178:P178"/>
    <mergeCell ref="N191:P191"/>
    <mergeCell ref="N192:P192"/>
    <mergeCell ref="N193:P193"/>
    <mergeCell ref="N194:P194"/>
    <mergeCell ref="N195:P195"/>
    <mergeCell ref="N196:P196"/>
    <mergeCell ref="N185:P185"/>
    <mergeCell ref="N186:P186"/>
    <mergeCell ref="N187:P187"/>
    <mergeCell ref="N188:P188"/>
    <mergeCell ref="N189:P189"/>
    <mergeCell ref="N190:P190"/>
    <mergeCell ref="C205:F205"/>
    <mergeCell ref="G205:M205"/>
    <mergeCell ref="N205:P205"/>
    <mergeCell ref="C206:F206"/>
    <mergeCell ref="G206:M206"/>
    <mergeCell ref="N206:P206"/>
    <mergeCell ref="N197:P197"/>
    <mergeCell ref="N198:P198"/>
    <mergeCell ref="N199:P199"/>
    <mergeCell ref="C204:F204"/>
    <mergeCell ref="G204:M204"/>
    <mergeCell ref="N204:P204"/>
  </mergeCells>
  <phoneticPr fontId="3"/>
  <conditionalFormatting sqref="A6:AC199">
    <cfRule type="expression" dxfId="25" priority="4">
      <formula>CELL("ROW")=ROW()</formula>
    </cfRule>
  </conditionalFormatting>
  <conditionalFormatting sqref="A7:AC199">
    <cfRule type="expression" dxfId="24" priority="3">
      <formula>$G7="G"</formula>
    </cfRule>
  </conditionalFormatting>
  <conditionalFormatting sqref="Y7:Y199">
    <cfRule type="expression" dxfId="23" priority="2">
      <formula>AD7&gt;1</formula>
    </cfRule>
  </conditionalFormatting>
  <conditionalFormatting sqref="Z7:Z199">
    <cfRule type="expression" dxfId="22" priority="1">
      <formula>OR(AND(Z7="Nchar", NOT(OR(D7="CHAR VAR", D7="VAR CHAR", D7="CHAR", D7=""))), AND(Z7="DECIMAL", NOT(OR(D7="FIXED", D7="FIXED DEC", D7="DEC FIXED", D7=""))))</formula>
    </cfRule>
  </conditionalFormatting>
  <pageMargins left="0.78740157480314965" right="0.39370078740157483" top="0.78740157480314965" bottom="0.55118110236220474" header="0.51181102362204722" footer="0.27559055118110237"/>
  <pageSetup paperSize="9" scale="92" orientation="landscape" horizontalDpi="300" verticalDpi="300" r:id="rId1"/>
  <headerFooter alignWithMargins="0">
    <oddHeader>&amp;C&amp;"ＭＳ Ｐゴシック,太字"&amp;14テーブル定義書</oddHeader>
    <oddFooter>&amp;L&amp;10&amp;F&amp;C&amp;10－ &amp;P ／ &amp;N －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40B0A-94E8-4E1E-9AB1-45EFF450A478}">
  <sheetPr codeName="Sheet4"/>
  <dimension ref="A1"/>
  <sheetViews>
    <sheetView zoomScaleNormal="100" workbookViewId="0"/>
  </sheetViews>
  <sheetFormatPr defaultRowHeight="18"/>
  <sheetData/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D5EF-A883-4E8E-B412-913DEA51ADE2}">
  <sheetPr codeName="Sheet46"/>
  <dimension ref="A1:AK53"/>
  <sheetViews>
    <sheetView zoomScaleNormal="100" workbookViewId="0">
      <selection sqref="A1:B1"/>
    </sheetView>
  </sheetViews>
  <sheetFormatPr defaultColWidth="8.09765625" defaultRowHeight="13.2" outlineLevelCol="1"/>
  <cols>
    <col min="1" max="1" width="3.09765625" style="52" customWidth="1"/>
    <col min="2" max="2" width="19.19921875" style="52" customWidth="1"/>
    <col min="3" max="3" width="20.19921875" style="52" customWidth="1"/>
    <col min="4" max="4" width="13.5" style="52" bestFit="1" customWidth="1"/>
    <col min="5" max="6" width="4" style="52" customWidth="1"/>
    <col min="7" max="9" width="4.19921875" style="54" customWidth="1"/>
    <col min="10" max="10" width="4.8984375" style="54" bestFit="1" customWidth="1"/>
    <col min="11" max="11" width="10.8984375" style="52" customWidth="1"/>
    <col min="12" max="12" width="18.59765625" style="52" customWidth="1"/>
    <col min="13" max="13" width="10.5" style="52" customWidth="1"/>
    <col min="14" max="14" width="11.19921875" style="52" customWidth="1"/>
    <col min="15" max="22" width="8.19921875" style="9" hidden="1" customWidth="1" outlineLevel="1"/>
    <col min="23" max="23" width="16.8984375" style="9" customWidth="1" collapsed="1"/>
    <col min="24" max="24" width="12.5" style="9" customWidth="1"/>
    <col min="25" max="25" width="29.19921875" style="9" bestFit="1" customWidth="1"/>
    <col min="26" max="28" width="8.19921875" style="9" customWidth="1"/>
    <col min="29" max="29" width="20.5" style="9" customWidth="1"/>
    <col min="30" max="37" width="8.19921875" style="9" customWidth="1"/>
    <col min="38" max="16384" width="8.09765625" style="52"/>
  </cols>
  <sheetData>
    <row r="1" spans="1:37" s="10" customFormat="1">
      <c r="A1" s="104" t="s">
        <v>0</v>
      </c>
      <c r="B1" s="104"/>
      <c r="C1" s="1" t="s">
        <v>502</v>
      </c>
      <c r="D1" s="108" t="s">
        <v>682</v>
      </c>
      <c r="E1" s="109"/>
      <c r="F1" s="110"/>
      <c r="G1" s="111" t="s">
        <v>505</v>
      </c>
      <c r="H1" s="166"/>
      <c r="I1" s="166"/>
      <c r="J1" s="166"/>
      <c r="K1" s="166"/>
      <c r="L1" s="166"/>
      <c r="M1" s="7" t="s">
        <v>4</v>
      </c>
      <c r="N1" s="7" t="s">
        <v>5</v>
      </c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s="10" customFormat="1" ht="13.5" customHeight="1">
      <c r="A2" s="141" t="s">
        <v>506</v>
      </c>
      <c r="B2" s="142"/>
      <c r="C2" s="11" t="s">
        <v>683</v>
      </c>
      <c r="D2" s="167" t="s">
        <v>684</v>
      </c>
      <c r="E2" s="172"/>
      <c r="F2" s="168"/>
      <c r="G2" s="173"/>
      <c r="H2" s="174"/>
      <c r="I2" s="174"/>
      <c r="J2" s="174"/>
      <c r="K2" s="174"/>
      <c r="L2" s="175"/>
      <c r="M2" s="57" t="s">
        <v>685</v>
      </c>
      <c r="N2" s="20">
        <v>45180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s="10" customFormat="1" ht="13.5" customHeight="1">
      <c r="A3" s="104" t="s">
        <v>8</v>
      </c>
      <c r="B3" s="104"/>
      <c r="C3" s="105" t="s">
        <v>9</v>
      </c>
      <c r="D3" s="106"/>
      <c r="E3" s="161" t="s">
        <v>510</v>
      </c>
      <c r="F3" s="162"/>
      <c r="G3" s="176"/>
      <c r="H3" s="177"/>
      <c r="I3" s="177"/>
      <c r="J3" s="177"/>
      <c r="K3" s="177"/>
      <c r="L3" s="178"/>
      <c r="M3" s="7" t="s">
        <v>511</v>
      </c>
      <c r="N3" s="7" t="s">
        <v>512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1:37" s="10" customFormat="1" ht="13.5" customHeight="1">
      <c r="A4" s="112" t="s">
        <v>686</v>
      </c>
      <c r="B4" s="112"/>
      <c r="C4" s="163" t="s">
        <v>687</v>
      </c>
      <c r="D4" s="164"/>
      <c r="E4" s="116">
        <v>162</v>
      </c>
      <c r="F4" s="118"/>
      <c r="G4" s="179"/>
      <c r="H4" s="180"/>
      <c r="I4" s="180"/>
      <c r="J4" s="180"/>
      <c r="K4" s="180"/>
      <c r="L4" s="181"/>
      <c r="M4" s="57" t="s">
        <v>898</v>
      </c>
      <c r="N4" s="20">
        <v>45667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1:37" s="10" customFormat="1" ht="4.2" customHeight="1">
      <c r="A5" s="35"/>
      <c r="B5" s="35"/>
      <c r="C5" s="112"/>
      <c r="D5" s="112"/>
      <c r="E5" s="35"/>
      <c r="F5" s="35"/>
      <c r="G5" s="36"/>
      <c r="H5" s="36"/>
      <c r="I5" s="36"/>
      <c r="J5" s="36"/>
      <c r="K5" s="35"/>
      <c r="L5" s="35"/>
      <c r="M5" s="35"/>
      <c r="N5" s="35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</row>
    <row r="6" spans="1:37" s="10" customFormat="1" ht="12.75" customHeight="1">
      <c r="A6" s="7" t="s">
        <v>26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513</v>
      </c>
      <c r="H6" s="7" t="s">
        <v>516</v>
      </c>
      <c r="I6" s="7" t="s">
        <v>34</v>
      </c>
      <c r="J6" s="7" t="s">
        <v>35</v>
      </c>
      <c r="K6" s="28" t="s">
        <v>36</v>
      </c>
      <c r="L6" s="108" t="s">
        <v>37</v>
      </c>
      <c r="M6" s="139"/>
      <c r="N6" s="140"/>
      <c r="O6" s="9"/>
      <c r="P6" s="9"/>
      <c r="Q6" s="59" t="s">
        <v>833</v>
      </c>
      <c r="R6" s="59" t="s">
        <v>834</v>
      </c>
      <c r="S6" s="59" t="s">
        <v>28</v>
      </c>
      <c r="T6" s="59" t="s">
        <v>44</v>
      </c>
      <c r="U6" s="59" t="s">
        <v>45</v>
      </c>
      <c r="V6" s="59" t="s">
        <v>46</v>
      </c>
      <c r="W6" s="60" t="s">
        <v>835</v>
      </c>
      <c r="X6" s="61" t="s">
        <v>836</v>
      </c>
      <c r="Y6" s="61" t="s">
        <v>28</v>
      </c>
      <c r="Z6" s="61" t="s">
        <v>29</v>
      </c>
      <c r="AA6" s="61" t="s">
        <v>30</v>
      </c>
      <c r="AB6" s="61" t="s">
        <v>31</v>
      </c>
      <c r="AC6" s="61" t="s">
        <v>837</v>
      </c>
      <c r="AD6" s="9" t="s">
        <v>48</v>
      </c>
      <c r="AE6" s="9"/>
      <c r="AF6" s="9"/>
      <c r="AG6" s="9"/>
      <c r="AH6" s="9"/>
      <c r="AI6" s="9"/>
      <c r="AJ6" s="9"/>
      <c r="AK6" s="9"/>
    </row>
    <row r="7" spans="1:37" s="51" customFormat="1" ht="12.75" customHeight="1">
      <c r="A7" s="38">
        <f t="shared" ref="A7:A46" si="0">ROW()-6</f>
        <v>1</v>
      </c>
      <c r="B7" s="39" t="s">
        <v>688</v>
      </c>
      <c r="C7" s="39" t="s">
        <v>55</v>
      </c>
      <c r="D7" s="49" t="s">
        <v>886</v>
      </c>
      <c r="E7" s="50">
        <v>11</v>
      </c>
      <c r="F7" s="50"/>
      <c r="G7" s="38" t="s">
        <v>517</v>
      </c>
      <c r="H7" s="38">
        <v>2</v>
      </c>
      <c r="I7" s="38"/>
      <c r="J7" s="38"/>
      <c r="K7" s="58"/>
      <c r="L7" s="158" t="s">
        <v>689</v>
      </c>
      <c r="M7" s="136"/>
      <c r="N7" s="137"/>
      <c r="O7" s="9"/>
      <c r="P7" s="9"/>
      <c r="Q7" s="62"/>
      <c r="R7" s="63"/>
      <c r="S7" s="63"/>
      <c r="T7" s="40"/>
      <c r="U7" s="41"/>
      <c r="V7" s="41"/>
      <c r="W7" s="62" t="s">
        <v>840</v>
      </c>
      <c r="X7" s="63" t="s">
        <v>54</v>
      </c>
      <c r="Y7" s="63" t="s">
        <v>55</v>
      </c>
      <c r="Z7" s="40" t="s">
        <v>56</v>
      </c>
      <c r="AA7" s="41">
        <v>11</v>
      </c>
      <c r="AB7" s="41"/>
      <c r="AC7" s="41"/>
      <c r="AD7" s="9">
        <f>COUNTIF($Y$7:$Y$46, Y7)</f>
        <v>1</v>
      </c>
      <c r="AE7" s="9"/>
      <c r="AF7" s="9" t="e">
        <f>VLOOKUP(X7,#REF!,1,FALSE)</f>
        <v>#REF!</v>
      </c>
      <c r="AG7" s="9"/>
      <c r="AH7" s="9"/>
      <c r="AI7" s="9"/>
      <c r="AJ7" s="9"/>
      <c r="AK7" s="9"/>
    </row>
    <row r="8" spans="1:37" s="51" customFormat="1" ht="12.75" customHeight="1">
      <c r="A8" s="38">
        <f t="shared" si="0"/>
        <v>2</v>
      </c>
      <c r="B8" s="39" t="s">
        <v>690</v>
      </c>
      <c r="C8" s="39" t="s">
        <v>691</v>
      </c>
      <c r="D8" s="49" t="s">
        <v>888</v>
      </c>
      <c r="E8" s="50">
        <v>4</v>
      </c>
      <c r="F8" s="50"/>
      <c r="G8" s="38" t="s">
        <v>517</v>
      </c>
      <c r="H8" s="38"/>
      <c r="I8" s="38"/>
      <c r="J8" s="38"/>
      <c r="K8" s="58"/>
      <c r="L8" s="158" t="s">
        <v>692</v>
      </c>
      <c r="M8" s="136"/>
      <c r="N8" s="137"/>
      <c r="O8" s="9"/>
      <c r="P8" s="9"/>
      <c r="Q8" s="62"/>
      <c r="R8" s="63"/>
      <c r="S8" s="63"/>
      <c r="T8" s="40"/>
      <c r="U8" s="41"/>
      <c r="V8" s="41"/>
      <c r="W8" s="62" t="s">
        <v>840</v>
      </c>
      <c r="X8" s="64" t="s">
        <v>160</v>
      </c>
      <c r="Y8" s="63" t="s">
        <v>161</v>
      </c>
      <c r="Z8" s="63" t="s">
        <v>56</v>
      </c>
      <c r="AA8" s="41">
        <v>12</v>
      </c>
      <c r="AB8" s="41"/>
      <c r="AC8" s="40" t="s">
        <v>843</v>
      </c>
      <c r="AD8" s="9">
        <f t="shared" ref="AD8:AD46" si="1">COUNTIF($Y$7:$Y$46, Y8)</f>
        <v>1</v>
      </c>
      <c r="AE8" s="9"/>
      <c r="AF8" s="9" t="e">
        <f>VLOOKUP(X8,#REF!,1,FALSE)</f>
        <v>#REF!</v>
      </c>
      <c r="AG8" s="9"/>
      <c r="AH8" s="9"/>
      <c r="AI8" s="9"/>
      <c r="AJ8" s="9"/>
      <c r="AK8" s="9"/>
    </row>
    <row r="9" spans="1:37" s="51" customFormat="1" ht="12.75" customHeight="1">
      <c r="A9" s="38">
        <f t="shared" si="0"/>
        <v>3</v>
      </c>
      <c r="B9" s="39" t="s">
        <v>693</v>
      </c>
      <c r="C9" s="39" t="s">
        <v>694</v>
      </c>
      <c r="D9" s="49" t="s">
        <v>888</v>
      </c>
      <c r="E9" s="50">
        <v>4</v>
      </c>
      <c r="F9" s="50"/>
      <c r="G9" s="38" t="s">
        <v>517</v>
      </c>
      <c r="H9" s="38"/>
      <c r="I9" s="38"/>
      <c r="J9" s="38"/>
      <c r="K9" s="58"/>
      <c r="L9" s="158" t="s">
        <v>692</v>
      </c>
      <c r="M9" s="136"/>
      <c r="N9" s="137"/>
      <c r="O9" s="9"/>
      <c r="P9" s="9"/>
      <c r="Q9" s="62"/>
      <c r="R9" s="63"/>
      <c r="S9" s="63"/>
      <c r="T9" s="40"/>
      <c r="U9" s="41"/>
      <c r="V9" s="41"/>
      <c r="W9" s="62" t="s">
        <v>840</v>
      </c>
      <c r="X9" s="40" t="s">
        <v>75</v>
      </c>
      <c r="Y9" s="63" t="s">
        <v>76</v>
      </c>
      <c r="Z9" s="40" t="s">
        <v>56</v>
      </c>
      <c r="AA9" s="41">
        <v>7</v>
      </c>
      <c r="AB9" s="41"/>
      <c r="AC9" s="41"/>
      <c r="AD9" s="9">
        <f t="shared" si="1"/>
        <v>1</v>
      </c>
      <c r="AE9" s="9"/>
      <c r="AF9" s="9" t="e">
        <f>VLOOKUP(X9,#REF!,1,FALSE)</f>
        <v>#REF!</v>
      </c>
      <c r="AG9" s="9"/>
      <c r="AH9" s="9"/>
      <c r="AI9" s="9"/>
      <c r="AJ9" s="9"/>
      <c r="AK9" s="9"/>
    </row>
    <row r="10" spans="1:37" s="51" customFormat="1" ht="12.75" customHeight="1">
      <c r="A10" s="38">
        <f t="shared" si="0"/>
        <v>4</v>
      </c>
      <c r="B10" s="39" t="s">
        <v>695</v>
      </c>
      <c r="C10" s="39" t="s">
        <v>696</v>
      </c>
      <c r="D10" s="49" t="s">
        <v>888</v>
      </c>
      <c r="E10" s="50">
        <v>3</v>
      </c>
      <c r="F10" s="50"/>
      <c r="G10" s="38" t="s">
        <v>517</v>
      </c>
      <c r="H10" s="38">
        <v>1</v>
      </c>
      <c r="I10" s="38"/>
      <c r="J10" s="38"/>
      <c r="K10" s="58"/>
      <c r="L10" s="158" t="s">
        <v>697</v>
      </c>
      <c r="M10" s="136"/>
      <c r="N10" s="137"/>
      <c r="O10" s="9"/>
      <c r="P10" s="9"/>
      <c r="Q10" s="62"/>
      <c r="R10" s="39"/>
      <c r="S10" s="39"/>
      <c r="T10" s="49"/>
      <c r="U10" s="50"/>
      <c r="V10" s="50"/>
      <c r="W10" s="62" t="s">
        <v>840</v>
      </c>
      <c r="X10" s="40" t="s">
        <v>143</v>
      </c>
      <c r="Y10" s="63" t="s">
        <v>144</v>
      </c>
      <c r="Z10" s="40" t="s">
        <v>56</v>
      </c>
      <c r="AA10" s="41">
        <v>4</v>
      </c>
      <c r="AB10" s="41"/>
      <c r="AC10" s="41"/>
      <c r="AD10" s="9">
        <f t="shared" si="1"/>
        <v>1</v>
      </c>
      <c r="AE10" s="9"/>
      <c r="AF10" s="9" t="e">
        <f>VLOOKUP(X10,#REF!,1,FALSE)</f>
        <v>#REF!</v>
      </c>
      <c r="AG10" s="9"/>
      <c r="AH10" s="9"/>
      <c r="AI10" s="9"/>
      <c r="AJ10" s="9"/>
      <c r="AK10" s="9"/>
    </row>
    <row r="11" spans="1:37" s="51" customFormat="1" ht="12.75" customHeight="1">
      <c r="A11" s="38">
        <f t="shared" si="0"/>
        <v>5</v>
      </c>
      <c r="B11" s="39" t="s">
        <v>698</v>
      </c>
      <c r="C11" s="39" t="s">
        <v>699</v>
      </c>
      <c r="D11" s="49" t="s">
        <v>888</v>
      </c>
      <c r="E11" s="50">
        <v>2</v>
      </c>
      <c r="F11" s="50"/>
      <c r="G11" s="38" t="s">
        <v>517</v>
      </c>
      <c r="H11" s="38"/>
      <c r="I11" s="38"/>
      <c r="J11" s="38"/>
      <c r="K11" s="58"/>
      <c r="L11" s="158" t="s">
        <v>517</v>
      </c>
      <c r="M11" s="136"/>
      <c r="N11" s="137"/>
      <c r="O11" s="9"/>
      <c r="P11" s="9"/>
      <c r="Q11" s="62"/>
      <c r="R11" s="67"/>
      <c r="S11" s="63"/>
      <c r="T11" s="40"/>
      <c r="U11" s="41"/>
      <c r="V11" s="41"/>
      <c r="W11" s="62" t="s">
        <v>840</v>
      </c>
      <c r="X11" s="40" t="s">
        <v>141</v>
      </c>
      <c r="Y11" s="63" t="s">
        <v>142</v>
      </c>
      <c r="Z11" s="40" t="s">
        <v>56</v>
      </c>
      <c r="AA11" s="41">
        <v>2</v>
      </c>
      <c r="AB11" s="41"/>
      <c r="AC11" s="41"/>
      <c r="AD11" s="9">
        <f t="shared" si="1"/>
        <v>1</v>
      </c>
      <c r="AE11" s="9"/>
      <c r="AF11" s="9" t="e">
        <f>VLOOKUP(X11,#REF!,1,FALSE)</f>
        <v>#REF!</v>
      </c>
      <c r="AG11" s="9"/>
      <c r="AH11" s="9"/>
      <c r="AI11" s="9"/>
      <c r="AJ11" s="9"/>
      <c r="AK11" s="9"/>
    </row>
    <row r="12" spans="1:37" s="51" customFormat="1" ht="12.75" customHeight="1">
      <c r="A12" s="38">
        <f t="shared" si="0"/>
        <v>6</v>
      </c>
      <c r="B12" s="39" t="s">
        <v>700</v>
      </c>
      <c r="C12" s="39" t="s">
        <v>701</v>
      </c>
      <c r="D12" s="49" t="s">
        <v>888</v>
      </c>
      <c r="E12" s="50">
        <v>3</v>
      </c>
      <c r="F12" s="50"/>
      <c r="G12" s="38" t="s">
        <v>517</v>
      </c>
      <c r="H12" s="38"/>
      <c r="I12" s="38"/>
      <c r="J12" s="38"/>
      <c r="K12" s="58"/>
      <c r="L12" s="158" t="s">
        <v>692</v>
      </c>
      <c r="M12" s="136"/>
      <c r="N12" s="137"/>
      <c r="O12" s="9"/>
      <c r="P12" s="9"/>
      <c r="Q12" s="62"/>
      <c r="R12" s="66"/>
      <c r="S12" s="63"/>
      <c r="T12" s="40"/>
      <c r="U12" s="41"/>
      <c r="V12" s="41"/>
      <c r="W12" s="62" t="s">
        <v>840</v>
      </c>
      <c r="X12" s="40" t="s">
        <v>166</v>
      </c>
      <c r="Y12" s="63" t="s">
        <v>167</v>
      </c>
      <c r="Z12" s="40" t="s">
        <v>56</v>
      </c>
      <c r="AA12" s="41">
        <v>4</v>
      </c>
      <c r="AB12" s="41"/>
      <c r="AC12" s="41"/>
      <c r="AD12" s="9">
        <f t="shared" si="1"/>
        <v>1</v>
      </c>
      <c r="AE12" s="9"/>
      <c r="AF12" s="9" t="e">
        <f>VLOOKUP(X12,#REF!,1,FALSE)</f>
        <v>#REF!</v>
      </c>
      <c r="AG12" s="9"/>
      <c r="AH12" s="9"/>
      <c r="AI12" s="9"/>
      <c r="AJ12" s="9"/>
      <c r="AK12" s="9"/>
    </row>
    <row r="13" spans="1:37" s="51" customFormat="1" ht="12.75" customHeight="1">
      <c r="A13" s="38">
        <f t="shared" si="0"/>
        <v>7</v>
      </c>
      <c r="B13" s="39" t="s">
        <v>702</v>
      </c>
      <c r="C13" s="39" t="s">
        <v>703</v>
      </c>
      <c r="D13" s="49" t="s">
        <v>886</v>
      </c>
      <c r="E13" s="50">
        <v>14</v>
      </c>
      <c r="F13" s="50"/>
      <c r="G13" s="38" t="s">
        <v>517</v>
      </c>
      <c r="H13" s="38"/>
      <c r="I13" s="38"/>
      <c r="J13" s="38"/>
      <c r="K13" s="58"/>
      <c r="L13" s="158" t="s">
        <v>692</v>
      </c>
      <c r="M13" s="136"/>
      <c r="N13" s="137"/>
      <c r="O13" s="9"/>
      <c r="P13" s="9"/>
      <c r="Q13" s="62"/>
      <c r="R13" s="66"/>
      <c r="S13" s="63"/>
      <c r="T13" s="40"/>
      <c r="U13" s="41"/>
      <c r="V13" s="41"/>
      <c r="W13" s="62" t="s">
        <v>840</v>
      </c>
      <c r="X13" s="40" t="s">
        <v>267</v>
      </c>
      <c r="Y13" s="63" t="s">
        <v>268</v>
      </c>
      <c r="Z13" s="40" t="s">
        <v>56</v>
      </c>
      <c r="AA13" s="41">
        <v>14</v>
      </c>
      <c r="AB13" s="41"/>
      <c r="AC13" s="41"/>
      <c r="AD13" s="9">
        <f t="shared" si="1"/>
        <v>1</v>
      </c>
      <c r="AE13" s="9"/>
      <c r="AF13" s="9" t="e">
        <f>VLOOKUP(X13,#REF!,1,FALSE)</f>
        <v>#REF!</v>
      </c>
      <c r="AG13" s="9"/>
      <c r="AH13" s="9"/>
      <c r="AI13" s="9"/>
      <c r="AJ13" s="9"/>
      <c r="AK13" s="9"/>
    </row>
    <row r="14" spans="1:37" s="51" customFormat="1" ht="12.75" customHeight="1">
      <c r="A14" s="38">
        <f t="shared" si="0"/>
        <v>8</v>
      </c>
      <c r="B14" s="39" t="s">
        <v>704</v>
      </c>
      <c r="C14" s="39" t="s">
        <v>705</v>
      </c>
      <c r="D14" s="49" t="s">
        <v>886</v>
      </c>
      <c r="E14" s="50">
        <v>14</v>
      </c>
      <c r="F14" s="50"/>
      <c r="G14" s="38" t="s">
        <v>517</v>
      </c>
      <c r="H14" s="38"/>
      <c r="I14" s="38"/>
      <c r="J14" s="38"/>
      <c r="K14" s="58"/>
      <c r="L14" s="158" t="s">
        <v>692</v>
      </c>
      <c r="M14" s="136"/>
      <c r="N14" s="137"/>
      <c r="O14" s="9"/>
      <c r="P14" s="9"/>
      <c r="Q14" s="62"/>
      <c r="R14" s="66"/>
      <c r="S14" s="63"/>
      <c r="T14" s="40"/>
      <c r="U14" s="41"/>
      <c r="V14" s="41"/>
      <c r="W14" s="62" t="s">
        <v>840</v>
      </c>
      <c r="X14" s="40" t="s">
        <v>81</v>
      </c>
      <c r="Y14" s="63" t="s">
        <v>82</v>
      </c>
      <c r="Z14" s="40" t="s">
        <v>56</v>
      </c>
      <c r="AA14" s="41">
        <v>14</v>
      </c>
      <c r="AB14" s="41"/>
      <c r="AC14" s="41"/>
      <c r="AD14" s="9">
        <f t="shared" si="1"/>
        <v>1</v>
      </c>
      <c r="AE14" s="9"/>
      <c r="AF14" s="9" t="e">
        <f>VLOOKUP(X14,#REF!,1,FALSE)</f>
        <v>#REF!</v>
      </c>
      <c r="AG14" s="9"/>
      <c r="AH14" s="9"/>
      <c r="AI14" s="9"/>
      <c r="AJ14" s="9"/>
      <c r="AK14" s="9"/>
    </row>
    <row r="15" spans="1:37" s="51" customFormat="1" ht="12.75" customHeight="1">
      <c r="A15" s="38">
        <f t="shared" si="0"/>
        <v>9</v>
      </c>
      <c r="B15" s="39" t="s">
        <v>706</v>
      </c>
      <c r="C15" s="39" t="s">
        <v>707</v>
      </c>
      <c r="D15" s="49" t="s">
        <v>886</v>
      </c>
      <c r="E15" s="50">
        <v>10</v>
      </c>
      <c r="F15" s="50"/>
      <c r="G15" s="38" t="s">
        <v>517</v>
      </c>
      <c r="H15" s="38"/>
      <c r="I15" s="38"/>
      <c r="J15" s="38"/>
      <c r="K15" s="58"/>
      <c r="L15" s="158" t="s">
        <v>517</v>
      </c>
      <c r="M15" s="136"/>
      <c r="N15" s="137"/>
      <c r="O15" s="9"/>
      <c r="P15" s="9"/>
      <c r="Q15" s="62"/>
      <c r="R15" s="66"/>
      <c r="S15" s="63"/>
      <c r="T15" s="40"/>
      <c r="U15" s="41"/>
      <c r="V15" s="41"/>
      <c r="W15" s="62" t="s">
        <v>840</v>
      </c>
      <c r="X15" s="40" t="s">
        <v>84</v>
      </c>
      <c r="Y15" s="63" t="s">
        <v>85</v>
      </c>
      <c r="Z15" s="40" t="s">
        <v>56</v>
      </c>
      <c r="AA15" s="41">
        <v>11</v>
      </c>
      <c r="AB15" s="41"/>
      <c r="AC15" s="41"/>
      <c r="AD15" s="9">
        <f t="shared" si="1"/>
        <v>1</v>
      </c>
      <c r="AE15" s="9"/>
      <c r="AF15" s="9" t="e">
        <f>VLOOKUP(X15,#REF!,1,FALSE)</f>
        <v>#REF!</v>
      </c>
      <c r="AG15" s="9"/>
      <c r="AH15" s="9"/>
      <c r="AI15" s="9"/>
      <c r="AJ15" s="9"/>
      <c r="AK15" s="9"/>
    </row>
    <row r="16" spans="1:37" s="51" customFormat="1" ht="12.75" customHeight="1">
      <c r="A16" s="38">
        <f t="shared" si="0"/>
        <v>10</v>
      </c>
      <c r="B16" s="39" t="s">
        <v>708</v>
      </c>
      <c r="C16" s="39" t="s">
        <v>527</v>
      </c>
      <c r="D16" s="49" t="s">
        <v>888</v>
      </c>
      <c r="E16" s="50">
        <v>3</v>
      </c>
      <c r="F16" s="50"/>
      <c r="G16" s="38" t="s">
        <v>517</v>
      </c>
      <c r="H16" s="38"/>
      <c r="I16" s="38"/>
      <c r="J16" s="38"/>
      <c r="K16" s="58"/>
      <c r="L16" s="158" t="s">
        <v>517</v>
      </c>
      <c r="M16" s="136"/>
      <c r="N16" s="137"/>
      <c r="O16" s="9"/>
      <c r="P16" s="9"/>
      <c r="Q16" s="62"/>
      <c r="R16" s="66"/>
      <c r="S16" s="63"/>
      <c r="T16" s="40"/>
      <c r="U16" s="41"/>
      <c r="V16" s="41"/>
      <c r="W16" s="62" t="s">
        <v>840</v>
      </c>
      <c r="X16" s="40" t="s">
        <v>77</v>
      </c>
      <c r="Y16" s="63" t="s">
        <v>78</v>
      </c>
      <c r="Z16" s="40" t="s">
        <v>56</v>
      </c>
      <c r="AA16" s="41">
        <v>5</v>
      </c>
      <c r="AB16" s="41"/>
      <c r="AC16" s="41"/>
      <c r="AD16" s="9">
        <f t="shared" si="1"/>
        <v>1</v>
      </c>
      <c r="AE16" s="9"/>
      <c r="AF16" s="9" t="e">
        <f>VLOOKUP(X16,#REF!,1,FALSE)</f>
        <v>#REF!</v>
      </c>
      <c r="AG16" s="9"/>
      <c r="AH16" s="9"/>
      <c r="AI16" s="9"/>
      <c r="AJ16" s="9"/>
      <c r="AK16" s="9"/>
    </row>
    <row r="17" spans="1:37" s="51" customFormat="1" ht="12.75" customHeight="1">
      <c r="A17" s="38">
        <f t="shared" si="0"/>
        <v>11</v>
      </c>
      <c r="B17" s="39" t="s">
        <v>709</v>
      </c>
      <c r="C17" s="39" t="s">
        <v>649</v>
      </c>
      <c r="D17" s="49" t="s">
        <v>888</v>
      </c>
      <c r="E17" s="50">
        <v>2</v>
      </c>
      <c r="F17" s="50"/>
      <c r="G17" s="38" t="s">
        <v>517</v>
      </c>
      <c r="H17" s="38"/>
      <c r="I17" s="38"/>
      <c r="J17" s="38"/>
      <c r="K17" s="58"/>
      <c r="L17" s="158" t="s">
        <v>517</v>
      </c>
      <c r="M17" s="136"/>
      <c r="N17" s="137"/>
      <c r="O17" s="9"/>
      <c r="P17" s="9"/>
      <c r="Q17" s="62"/>
      <c r="R17" s="66"/>
      <c r="S17" s="63"/>
      <c r="T17" s="40"/>
      <c r="U17" s="41"/>
      <c r="V17" s="41"/>
      <c r="W17" s="62" t="s">
        <v>840</v>
      </c>
      <c r="X17" s="40" t="s">
        <v>281</v>
      </c>
      <c r="Y17" s="63" t="s">
        <v>282</v>
      </c>
      <c r="Z17" s="40" t="s">
        <v>56</v>
      </c>
      <c r="AA17" s="41">
        <v>3</v>
      </c>
      <c r="AB17" s="41"/>
      <c r="AC17" s="41"/>
      <c r="AD17" s="9">
        <f t="shared" si="1"/>
        <v>1</v>
      </c>
      <c r="AE17" s="9"/>
      <c r="AF17" s="9" t="e">
        <f>VLOOKUP(X17,#REF!,1,FALSE)</f>
        <v>#REF!</v>
      </c>
      <c r="AG17" s="9"/>
      <c r="AH17" s="9"/>
      <c r="AI17" s="9"/>
      <c r="AJ17" s="9"/>
      <c r="AK17" s="9"/>
    </row>
    <row r="18" spans="1:37" s="51" customFormat="1" ht="12.75" customHeight="1">
      <c r="A18" s="38">
        <f t="shared" si="0"/>
        <v>12</v>
      </c>
      <c r="B18" s="39" t="s">
        <v>710</v>
      </c>
      <c r="C18" s="39" t="s">
        <v>711</v>
      </c>
      <c r="D18" s="49" t="s">
        <v>888</v>
      </c>
      <c r="E18" s="50">
        <v>2</v>
      </c>
      <c r="F18" s="50"/>
      <c r="G18" s="38" t="s">
        <v>517</v>
      </c>
      <c r="H18" s="38"/>
      <c r="I18" s="38"/>
      <c r="J18" s="38"/>
      <c r="K18" s="58"/>
      <c r="L18" s="158" t="s">
        <v>517</v>
      </c>
      <c r="M18" s="136"/>
      <c r="N18" s="137"/>
      <c r="O18" s="9"/>
      <c r="P18" s="9"/>
      <c r="Q18" s="62"/>
      <c r="R18" s="66"/>
      <c r="S18" s="63"/>
      <c r="T18" s="40"/>
      <c r="U18" s="41"/>
      <c r="V18" s="41"/>
      <c r="W18" s="62" t="s">
        <v>840</v>
      </c>
      <c r="X18" s="40" t="s">
        <v>279</v>
      </c>
      <c r="Y18" s="63" t="s">
        <v>280</v>
      </c>
      <c r="Z18" s="40" t="s">
        <v>56</v>
      </c>
      <c r="AA18" s="41">
        <v>2</v>
      </c>
      <c r="AB18" s="41"/>
      <c r="AC18" s="41"/>
      <c r="AD18" s="9">
        <f t="shared" si="1"/>
        <v>1</v>
      </c>
      <c r="AE18" s="9"/>
      <c r="AF18" s="9" t="e">
        <f>VLOOKUP(X18,#REF!,1,FALSE)</f>
        <v>#REF!</v>
      </c>
      <c r="AG18" s="9"/>
      <c r="AH18" s="9"/>
      <c r="AI18" s="9"/>
      <c r="AJ18" s="9"/>
      <c r="AK18" s="9"/>
    </row>
    <row r="19" spans="1:37" s="51" customFormat="1" ht="12.75" customHeight="1">
      <c r="A19" s="38">
        <f t="shared" si="0"/>
        <v>13</v>
      </c>
      <c r="B19" s="39" t="s">
        <v>712</v>
      </c>
      <c r="C19" s="39" t="s">
        <v>87</v>
      </c>
      <c r="D19" s="49" t="s">
        <v>888</v>
      </c>
      <c r="E19" s="50">
        <v>3</v>
      </c>
      <c r="F19" s="50"/>
      <c r="G19" s="38" t="s">
        <v>517</v>
      </c>
      <c r="H19" s="38"/>
      <c r="I19" s="38"/>
      <c r="J19" s="38"/>
      <c r="K19" s="58"/>
      <c r="L19" s="158" t="s">
        <v>517</v>
      </c>
      <c r="M19" s="136"/>
      <c r="N19" s="137"/>
      <c r="O19" s="9"/>
      <c r="P19" s="9"/>
      <c r="Q19" s="62"/>
      <c r="R19" s="66"/>
      <c r="S19" s="63"/>
      <c r="T19" s="40"/>
      <c r="U19" s="41"/>
      <c r="V19" s="41"/>
      <c r="W19" s="62" t="s">
        <v>840</v>
      </c>
      <c r="X19" s="40" t="s">
        <v>86</v>
      </c>
      <c r="Y19" s="63" t="s">
        <v>87</v>
      </c>
      <c r="Z19" s="40" t="s">
        <v>88</v>
      </c>
      <c r="AA19" s="41">
        <v>5</v>
      </c>
      <c r="AB19" s="41">
        <v>0</v>
      </c>
      <c r="AC19" s="41"/>
      <c r="AD19" s="9">
        <f t="shared" si="1"/>
        <v>1</v>
      </c>
      <c r="AE19" s="9"/>
      <c r="AF19" s="9" t="e">
        <f>VLOOKUP(X19,#REF!,1,FALSE)</f>
        <v>#REF!</v>
      </c>
      <c r="AG19" s="9"/>
      <c r="AH19" s="9"/>
      <c r="AI19" s="9"/>
      <c r="AJ19" s="9"/>
      <c r="AK19" s="9"/>
    </row>
    <row r="20" spans="1:37" s="51" customFormat="1" ht="12.75" customHeight="1">
      <c r="A20" s="38">
        <f t="shared" si="0"/>
        <v>14</v>
      </c>
      <c r="B20" s="39" t="s">
        <v>713</v>
      </c>
      <c r="C20" s="39" t="s">
        <v>714</v>
      </c>
      <c r="D20" s="49" t="s">
        <v>888</v>
      </c>
      <c r="E20" s="50">
        <v>3</v>
      </c>
      <c r="F20" s="50"/>
      <c r="G20" s="38" t="s">
        <v>517</v>
      </c>
      <c r="H20" s="38"/>
      <c r="I20" s="38"/>
      <c r="J20" s="38"/>
      <c r="K20" s="58"/>
      <c r="L20" s="158" t="s">
        <v>517</v>
      </c>
      <c r="M20" s="136"/>
      <c r="N20" s="137"/>
      <c r="O20" s="9"/>
      <c r="P20" s="9"/>
      <c r="Q20" s="62"/>
      <c r="R20" s="66"/>
      <c r="S20" s="63"/>
      <c r="T20" s="40"/>
      <c r="U20" s="41"/>
      <c r="V20" s="41"/>
      <c r="W20" s="62" t="s">
        <v>840</v>
      </c>
      <c r="X20" s="40" t="s">
        <v>89</v>
      </c>
      <c r="Y20" s="63" t="s">
        <v>90</v>
      </c>
      <c r="Z20" s="40" t="s">
        <v>88</v>
      </c>
      <c r="AA20" s="41">
        <v>5</v>
      </c>
      <c r="AB20" s="41">
        <v>0</v>
      </c>
      <c r="AC20" s="41"/>
      <c r="AD20" s="9">
        <f t="shared" si="1"/>
        <v>1</v>
      </c>
      <c r="AE20" s="9"/>
      <c r="AF20" s="9" t="e">
        <f>VLOOKUP(X20,#REF!,1,FALSE)</f>
        <v>#REF!</v>
      </c>
      <c r="AG20" s="9"/>
      <c r="AH20" s="9"/>
      <c r="AI20" s="9"/>
      <c r="AJ20" s="9"/>
      <c r="AK20" s="9"/>
    </row>
    <row r="21" spans="1:37" s="51" customFormat="1" ht="27" customHeight="1">
      <c r="A21" s="38">
        <f t="shared" si="0"/>
        <v>15</v>
      </c>
      <c r="B21" s="39" t="s">
        <v>715</v>
      </c>
      <c r="C21" s="39" t="s">
        <v>532</v>
      </c>
      <c r="D21" s="49" t="s">
        <v>888</v>
      </c>
      <c r="E21" s="50">
        <v>4</v>
      </c>
      <c r="F21" s="50"/>
      <c r="G21" s="38" t="s">
        <v>517</v>
      </c>
      <c r="H21" s="38"/>
      <c r="I21" s="38"/>
      <c r="J21" s="38"/>
      <c r="K21" s="58"/>
      <c r="L21" s="158" t="s">
        <v>517</v>
      </c>
      <c r="M21" s="136"/>
      <c r="N21" s="137"/>
      <c r="O21" s="9"/>
      <c r="P21" s="9"/>
      <c r="Q21" s="62"/>
      <c r="R21" s="66"/>
      <c r="S21" s="63"/>
      <c r="T21" s="40"/>
      <c r="U21" s="41"/>
      <c r="V21" s="41"/>
      <c r="W21" s="62" t="s">
        <v>840</v>
      </c>
      <c r="X21" s="102" t="s">
        <v>1388</v>
      </c>
      <c r="Y21" s="67" t="s">
        <v>1389</v>
      </c>
      <c r="Z21" s="40" t="s">
        <v>88</v>
      </c>
      <c r="AA21" s="41">
        <v>9</v>
      </c>
      <c r="AB21" s="41">
        <v>0</v>
      </c>
      <c r="AC21" s="68" t="s">
        <v>1398</v>
      </c>
      <c r="AD21" s="9">
        <f t="shared" si="1"/>
        <v>1</v>
      </c>
      <c r="AE21" s="9"/>
      <c r="AF21" s="9" t="e">
        <f>VLOOKUP(X21,#REF!,1,FALSE)</f>
        <v>#REF!</v>
      </c>
      <c r="AG21" s="9"/>
      <c r="AH21" s="9"/>
      <c r="AI21" s="9"/>
      <c r="AJ21" s="9"/>
      <c r="AK21" s="9"/>
    </row>
    <row r="22" spans="1:37" s="51" customFormat="1" ht="12.75" customHeight="1">
      <c r="A22" s="38">
        <f t="shared" si="0"/>
        <v>16</v>
      </c>
      <c r="B22" s="39" t="s">
        <v>716</v>
      </c>
      <c r="C22" s="39" t="s">
        <v>533</v>
      </c>
      <c r="D22" s="49" t="s">
        <v>888</v>
      </c>
      <c r="E22" s="50">
        <v>4</v>
      </c>
      <c r="F22" s="50"/>
      <c r="G22" s="38" t="s">
        <v>517</v>
      </c>
      <c r="H22" s="38"/>
      <c r="I22" s="38"/>
      <c r="J22" s="38"/>
      <c r="K22" s="58"/>
      <c r="L22" s="158" t="s">
        <v>517</v>
      </c>
      <c r="M22" s="136"/>
      <c r="N22" s="137"/>
      <c r="O22" s="9"/>
      <c r="P22" s="9"/>
      <c r="Q22" s="62"/>
      <c r="R22" s="66"/>
      <c r="S22" s="63"/>
      <c r="T22" s="40"/>
      <c r="U22" s="41"/>
      <c r="V22" s="41"/>
      <c r="W22" s="62" t="s">
        <v>840</v>
      </c>
      <c r="X22" s="40" t="s">
        <v>858</v>
      </c>
      <c r="Y22" s="63"/>
      <c r="Z22" s="40"/>
      <c r="AA22" s="41"/>
      <c r="AB22" s="41">
        <v>0</v>
      </c>
      <c r="AC22" s="41"/>
      <c r="AD22" s="9">
        <f t="shared" si="1"/>
        <v>0</v>
      </c>
      <c r="AE22" s="9"/>
      <c r="AF22" s="9" t="e">
        <f>VLOOKUP(X22,#REF!,1,FALSE)</f>
        <v>#REF!</v>
      </c>
      <c r="AG22" s="9"/>
      <c r="AH22" s="9"/>
      <c r="AI22" s="9"/>
      <c r="AJ22" s="9"/>
      <c r="AK22" s="9"/>
    </row>
    <row r="23" spans="1:37" s="51" customFormat="1" ht="12.75" customHeight="1">
      <c r="A23" s="38">
        <f t="shared" si="0"/>
        <v>17</v>
      </c>
      <c r="B23" s="39" t="s">
        <v>717</v>
      </c>
      <c r="C23" s="39" t="s">
        <v>519</v>
      </c>
      <c r="D23" s="49" t="s">
        <v>886</v>
      </c>
      <c r="E23" s="50">
        <v>1</v>
      </c>
      <c r="F23" s="50"/>
      <c r="G23" s="38" t="s">
        <v>517</v>
      </c>
      <c r="H23" s="38"/>
      <c r="I23" s="38"/>
      <c r="J23" s="38"/>
      <c r="K23" s="58"/>
      <c r="L23" s="158" t="s">
        <v>517</v>
      </c>
      <c r="M23" s="136"/>
      <c r="N23" s="137"/>
      <c r="O23" s="9"/>
      <c r="P23" s="9"/>
      <c r="Q23" s="62"/>
      <c r="R23" s="66"/>
      <c r="S23" s="63"/>
      <c r="T23" s="40"/>
      <c r="U23" s="41"/>
      <c r="V23" s="41"/>
      <c r="W23" s="62" t="s">
        <v>840</v>
      </c>
      <c r="X23" s="40" t="s">
        <v>95</v>
      </c>
      <c r="Y23" s="63" t="s">
        <v>96</v>
      </c>
      <c r="Z23" s="40" t="s">
        <v>56</v>
      </c>
      <c r="AA23" s="41">
        <v>1</v>
      </c>
      <c r="AB23" s="41"/>
      <c r="AC23" s="41"/>
      <c r="AD23" s="9">
        <f t="shared" si="1"/>
        <v>1</v>
      </c>
      <c r="AE23" s="9"/>
      <c r="AF23" s="9" t="e">
        <f>VLOOKUP(X23,#REF!,1,FALSE)</f>
        <v>#REF!</v>
      </c>
      <c r="AG23" s="9"/>
      <c r="AH23" s="9"/>
      <c r="AI23" s="9"/>
      <c r="AJ23" s="9"/>
      <c r="AK23" s="9"/>
    </row>
    <row r="24" spans="1:37" s="51" customFormat="1" ht="12.75" customHeight="1">
      <c r="A24" s="38">
        <f t="shared" si="0"/>
        <v>18</v>
      </c>
      <c r="B24" s="39" t="s">
        <v>718</v>
      </c>
      <c r="C24" s="39" t="s">
        <v>536</v>
      </c>
      <c r="D24" s="49" t="s">
        <v>888</v>
      </c>
      <c r="E24" s="50">
        <v>2</v>
      </c>
      <c r="F24" s="50"/>
      <c r="G24" s="38" t="s">
        <v>517</v>
      </c>
      <c r="H24" s="38"/>
      <c r="I24" s="38"/>
      <c r="J24" s="38"/>
      <c r="K24" s="58"/>
      <c r="L24" s="158" t="s">
        <v>517</v>
      </c>
      <c r="M24" s="136"/>
      <c r="N24" s="137"/>
      <c r="O24" s="9"/>
      <c r="P24" s="9"/>
      <c r="Q24" s="62"/>
      <c r="R24" s="66"/>
      <c r="S24" s="63"/>
      <c r="T24" s="40"/>
      <c r="U24" s="41"/>
      <c r="V24" s="41"/>
      <c r="W24" s="62" t="s">
        <v>840</v>
      </c>
      <c r="X24" s="40" t="s">
        <v>97</v>
      </c>
      <c r="Y24" s="63" t="s">
        <v>98</v>
      </c>
      <c r="Z24" s="40" t="s">
        <v>88</v>
      </c>
      <c r="AA24" s="41">
        <v>3</v>
      </c>
      <c r="AB24" s="41">
        <v>0</v>
      </c>
      <c r="AC24" s="41"/>
      <c r="AD24" s="9">
        <f t="shared" si="1"/>
        <v>1</v>
      </c>
      <c r="AE24" s="9"/>
      <c r="AF24" s="9" t="e">
        <f>VLOOKUP(X24,#REF!,1,FALSE)</f>
        <v>#REF!</v>
      </c>
      <c r="AG24" s="9"/>
      <c r="AH24" s="9"/>
      <c r="AI24" s="9"/>
      <c r="AJ24" s="9"/>
      <c r="AK24" s="9"/>
    </row>
    <row r="25" spans="1:37" s="51" customFormat="1" ht="12.75" customHeight="1">
      <c r="A25" s="38">
        <f t="shared" si="0"/>
        <v>19</v>
      </c>
      <c r="B25" s="39" t="s">
        <v>719</v>
      </c>
      <c r="C25" s="39" t="s">
        <v>519</v>
      </c>
      <c r="D25" s="49" t="s">
        <v>886</v>
      </c>
      <c r="E25" s="50">
        <v>1</v>
      </c>
      <c r="F25" s="50"/>
      <c r="G25" s="38" t="s">
        <v>517</v>
      </c>
      <c r="H25" s="38"/>
      <c r="I25" s="38"/>
      <c r="J25" s="38"/>
      <c r="K25" s="58"/>
      <c r="L25" s="158" t="s">
        <v>517</v>
      </c>
      <c r="M25" s="136"/>
      <c r="N25" s="137"/>
      <c r="O25" s="9"/>
      <c r="P25" s="9"/>
      <c r="Q25" s="62"/>
      <c r="R25" s="66"/>
      <c r="S25" s="63"/>
      <c r="T25" s="40"/>
      <c r="U25" s="41"/>
      <c r="V25" s="41"/>
      <c r="W25" s="62" t="s">
        <v>840</v>
      </c>
      <c r="X25" s="40" t="s">
        <v>109</v>
      </c>
      <c r="Y25" s="63" t="s">
        <v>110</v>
      </c>
      <c r="Z25" s="40" t="s">
        <v>56</v>
      </c>
      <c r="AA25" s="41">
        <v>1</v>
      </c>
      <c r="AB25" s="41"/>
      <c r="AC25" s="41"/>
      <c r="AD25" s="9">
        <f t="shared" si="1"/>
        <v>1</v>
      </c>
      <c r="AE25" s="9"/>
      <c r="AF25" s="9" t="e">
        <f>VLOOKUP(X25,#REF!,1,FALSE)</f>
        <v>#REF!</v>
      </c>
      <c r="AG25" s="9"/>
      <c r="AH25" s="9"/>
      <c r="AI25" s="9"/>
      <c r="AJ25" s="9"/>
      <c r="AK25" s="9"/>
    </row>
    <row r="26" spans="1:37" s="51" customFormat="1" ht="12.75" customHeight="1">
      <c r="A26" s="38">
        <f t="shared" si="0"/>
        <v>20</v>
      </c>
      <c r="B26" s="39" t="s">
        <v>862</v>
      </c>
      <c r="C26" s="39" t="s">
        <v>720</v>
      </c>
      <c r="D26" s="49" t="s">
        <v>888</v>
      </c>
      <c r="E26" s="50">
        <v>4</v>
      </c>
      <c r="F26" s="50"/>
      <c r="G26" s="38" t="s">
        <v>517</v>
      </c>
      <c r="H26" s="38"/>
      <c r="I26" s="38"/>
      <c r="J26" s="38"/>
      <c r="K26" s="58"/>
      <c r="L26" s="158" t="s">
        <v>517</v>
      </c>
      <c r="M26" s="136"/>
      <c r="N26" s="137"/>
      <c r="O26" s="9"/>
      <c r="P26" s="9"/>
      <c r="Q26" s="62"/>
      <c r="R26" s="66"/>
      <c r="S26" s="63"/>
      <c r="T26" s="40"/>
      <c r="U26" s="41"/>
      <c r="V26" s="41"/>
      <c r="W26" s="62" t="s">
        <v>840</v>
      </c>
      <c r="X26" s="51" t="s">
        <v>111</v>
      </c>
      <c r="Y26" s="63" t="s">
        <v>112</v>
      </c>
      <c r="Z26" s="40" t="s">
        <v>88</v>
      </c>
      <c r="AA26" s="41">
        <v>7</v>
      </c>
      <c r="AB26" s="41">
        <v>0</v>
      </c>
      <c r="AC26" s="41"/>
      <c r="AD26" s="9">
        <f t="shared" si="1"/>
        <v>1</v>
      </c>
      <c r="AE26" s="9"/>
      <c r="AF26" s="9" t="e">
        <f>VLOOKUP(X26,#REF!,1,FALSE)</f>
        <v>#REF!</v>
      </c>
      <c r="AG26" s="9"/>
      <c r="AH26" s="9"/>
      <c r="AI26" s="9"/>
      <c r="AJ26" s="9"/>
      <c r="AK26" s="9"/>
    </row>
    <row r="27" spans="1:37" s="51" customFormat="1" ht="30.6" customHeight="1">
      <c r="A27" s="38">
        <f t="shared" si="0"/>
        <v>21</v>
      </c>
      <c r="B27" s="39" t="s">
        <v>721</v>
      </c>
      <c r="C27" s="39" t="s">
        <v>863</v>
      </c>
      <c r="D27" s="49" t="s">
        <v>888</v>
      </c>
      <c r="E27" s="50">
        <v>4</v>
      </c>
      <c r="F27" s="50"/>
      <c r="G27" s="38" t="s">
        <v>517</v>
      </c>
      <c r="H27" s="38"/>
      <c r="I27" s="38"/>
      <c r="J27" s="38"/>
      <c r="K27" s="58"/>
      <c r="L27" s="158" t="s">
        <v>517</v>
      </c>
      <c r="M27" s="136"/>
      <c r="N27" s="137"/>
      <c r="O27" s="9"/>
      <c r="P27" s="9"/>
      <c r="Q27" s="62"/>
      <c r="R27" s="66"/>
      <c r="S27" s="63"/>
      <c r="T27" s="40"/>
      <c r="U27" s="41"/>
      <c r="V27" s="41"/>
      <c r="W27" s="62" t="s">
        <v>840</v>
      </c>
      <c r="X27" s="102" t="s">
        <v>1392</v>
      </c>
      <c r="Y27" s="67" t="s">
        <v>1393</v>
      </c>
      <c r="Z27" s="40" t="s">
        <v>88</v>
      </c>
      <c r="AA27" s="41">
        <v>9</v>
      </c>
      <c r="AB27" s="41">
        <v>0</v>
      </c>
      <c r="AC27" s="68" t="s">
        <v>1398</v>
      </c>
      <c r="AD27" s="9">
        <f t="shared" si="1"/>
        <v>1</v>
      </c>
      <c r="AE27" s="9"/>
      <c r="AF27" s="9" t="e">
        <f>VLOOKUP(X27,#REF!,1,FALSE)</f>
        <v>#REF!</v>
      </c>
      <c r="AG27" s="9"/>
      <c r="AH27" s="9"/>
      <c r="AI27" s="9"/>
      <c r="AJ27" s="9"/>
      <c r="AK27" s="9"/>
    </row>
    <row r="28" spans="1:37" s="51" customFormat="1" ht="12.75" customHeight="1">
      <c r="A28" s="38">
        <f t="shared" si="0"/>
        <v>22</v>
      </c>
      <c r="B28" s="39" t="s">
        <v>722</v>
      </c>
      <c r="C28" s="39" t="s">
        <v>723</v>
      </c>
      <c r="D28" s="49" t="s">
        <v>886</v>
      </c>
      <c r="E28" s="50">
        <v>1</v>
      </c>
      <c r="F28" s="50"/>
      <c r="G28" s="38" t="s">
        <v>517</v>
      </c>
      <c r="H28" s="38"/>
      <c r="I28" s="38"/>
      <c r="J28" s="38"/>
      <c r="K28" s="58"/>
      <c r="L28" s="158" t="s">
        <v>517</v>
      </c>
      <c r="M28" s="136"/>
      <c r="N28" s="137"/>
      <c r="O28" s="9"/>
      <c r="P28" s="9"/>
      <c r="Q28" s="62"/>
      <c r="R28" s="66"/>
      <c r="S28" s="63"/>
      <c r="T28" s="40"/>
      <c r="U28" s="41"/>
      <c r="V28" s="41"/>
      <c r="W28" s="62" t="s">
        <v>840</v>
      </c>
      <c r="X28" s="40" t="s">
        <v>101</v>
      </c>
      <c r="Y28" s="63" t="s">
        <v>102</v>
      </c>
      <c r="Z28" s="40" t="s">
        <v>56</v>
      </c>
      <c r="AA28" s="41">
        <v>1</v>
      </c>
      <c r="AB28" s="41"/>
      <c r="AC28" s="41"/>
      <c r="AD28" s="9">
        <f t="shared" si="1"/>
        <v>1</v>
      </c>
      <c r="AE28" s="9"/>
      <c r="AF28" s="9" t="e">
        <f>VLOOKUP(X28,#REF!,1,FALSE)</f>
        <v>#REF!</v>
      </c>
      <c r="AG28" s="9"/>
      <c r="AH28" s="9"/>
      <c r="AI28" s="9"/>
      <c r="AJ28" s="9"/>
      <c r="AK28" s="9"/>
    </row>
    <row r="29" spans="1:37" s="51" customFormat="1" ht="12.75" customHeight="1">
      <c r="A29" s="38">
        <f t="shared" si="0"/>
        <v>23</v>
      </c>
      <c r="B29" s="39" t="s">
        <v>724</v>
      </c>
      <c r="C29" s="39" t="s">
        <v>725</v>
      </c>
      <c r="D29" s="49" t="s">
        <v>888</v>
      </c>
      <c r="E29" s="50">
        <v>3</v>
      </c>
      <c r="F29" s="50"/>
      <c r="G29" s="38" t="s">
        <v>517</v>
      </c>
      <c r="H29" s="38"/>
      <c r="I29" s="38"/>
      <c r="J29" s="38"/>
      <c r="K29" s="58"/>
      <c r="L29" s="158" t="s">
        <v>517</v>
      </c>
      <c r="M29" s="136"/>
      <c r="N29" s="137"/>
      <c r="O29" s="9"/>
      <c r="P29" s="9"/>
      <c r="Q29" s="62"/>
      <c r="R29" s="66"/>
      <c r="S29" s="63"/>
      <c r="T29" s="40"/>
      <c r="U29" s="41"/>
      <c r="V29" s="41"/>
      <c r="W29" s="62" t="s">
        <v>840</v>
      </c>
      <c r="X29" s="40" t="s">
        <v>103</v>
      </c>
      <c r="Y29" s="63" t="s">
        <v>104</v>
      </c>
      <c r="Z29" s="40" t="s">
        <v>88</v>
      </c>
      <c r="AA29" s="41">
        <v>7</v>
      </c>
      <c r="AB29" s="41">
        <v>0</v>
      </c>
      <c r="AC29" s="41"/>
      <c r="AD29" s="9">
        <f t="shared" si="1"/>
        <v>1</v>
      </c>
      <c r="AE29" s="9"/>
      <c r="AF29" s="9" t="e">
        <f>VLOOKUP(X29,#REF!,1,FALSE)</f>
        <v>#REF!</v>
      </c>
      <c r="AG29" s="9"/>
      <c r="AH29" s="9"/>
      <c r="AI29" s="9"/>
      <c r="AJ29" s="9"/>
      <c r="AK29" s="9"/>
    </row>
    <row r="30" spans="1:37" s="51" customFormat="1" ht="12.75" customHeight="1">
      <c r="A30" s="38">
        <f t="shared" si="0"/>
        <v>24</v>
      </c>
      <c r="B30" s="39" t="s">
        <v>726</v>
      </c>
      <c r="C30" s="39" t="s">
        <v>727</v>
      </c>
      <c r="D30" s="49" t="s">
        <v>888</v>
      </c>
      <c r="E30" s="50">
        <v>3</v>
      </c>
      <c r="F30" s="50"/>
      <c r="G30" s="38" t="s">
        <v>517</v>
      </c>
      <c r="H30" s="38"/>
      <c r="I30" s="38"/>
      <c r="J30" s="38"/>
      <c r="K30" s="58"/>
      <c r="L30" s="158" t="s">
        <v>517</v>
      </c>
      <c r="M30" s="136"/>
      <c r="N30" s="137"/>
      <c r="O30" s="9"/>
      <c r="P30" s="9"/>
      <c r="Q30" s="62"/>
      <c r="R30" s="66"/>
      <c r="S30" s="63"/>
      <c r="T30" s="40"/>
      <c r="U30" s="41"/>
      <c r="V30" s="41"/>
      <c r="W30" s="62" t="s">
        <v>840</v>
      </c>
      <c r="X30" s="40" t="s">
        <v>105</v>
      </c>
      <c r="Y30" s="63" t="s">
        <v>106</v>
      </c>
      <c r="Z30" s="40" t="s">
        <v>88</v>
      </c>
      <c r="AA30" s="41">
        <v>7</v>
      </c>
      <c r="AB30" s="41">
        <v>0</v>
      </c>
      <c r="AC30" s="41"/>
      <c r="AD30" s="9">
        <f t="shared" si="1"/>
        <v>1</v>
      </c>
      <c r="AE30" s="9"/>
      <c r="AF30" s="9" t="e">
        <f>VLOOKUP(X30,#REF!,1,FALSE)</f>
        <v>#REF!</v>
      </c>
      <c r="AG30" s="9"/>
      <c r="AH30" s="9"/>
      <c r="AI30" s="9"/>
      <c r="AJ30" s="9"/>
      <c r="AK30" s="9"/>
    </row>
    <row r="31" spans="1:37" s="51" customFormat="1" ht="28.95" customHeight="1">
      <c r="A31" s="38">
        <f t="shared" si="0"/>
        <v>25</v>
      </c>
      <c r="B31" s="39" t="s">
        <v>861</v>
      </c>
      <c r="C31" s="39" t="s">
        <v>728</v>
      </c>
      <c r="D31" s="49" t="s">
        <v>888</v>
      </c>
      <c r="E31" s="50">
        <v>3</v>
      </c>
      <c r="F31" s="50"/>
      <c r="G31" s="38" t="s">
        <v>517</v>
      </c>
      <c r="H31" s="38"/>
      <c r="I31" s="38"/>
      <c r="J31" s="38"/>
      <c r="K31" s="58"/>
      <c r="L31" s="158" t="s">
        <v>517</v>
      </c>
      <c r="M31" s="136"/>
      <c r="N31" s="137"/>
      <c r="O31" s="9"/>
      <c r="P31" s="9"/>
      <c r="Q31" s="62"/>
      <c r="R31" s="66"/>
      <c r="S31" s="63"/>
      <c r="T31" s="40"/>
      <c r="U31" s="41"/>
      <c r="V31" s="41"/>
      <c r="W31" s="62" t="s">
        <v>840</v>
      </c>
      <c r="X31" s="102" t="s">
        <v>1390</v>
      </c>
      <c r="Y31" s="67" t="s">
        <v>1391</v>
      </c>
      <c r="Z31" s="40" t="s">
        <v>88</v>
      </c>
      <c r="AA31" s="41">
        <v>9</v>
      </c>
      <c r="AB31" s="41">
        <v>0</v>
      </c>
      <c r="AC31" s="68" t="s">
        <v>1398</v>
      </c>
      <c r="AD31" s="9">
        <f t="shared" si="1"/>
        <v>1</v>
      </c>
      <c r="AE31" s="9"/>
      <c r="AF31" s="9" t="e">
        <f>VLOOKUP(X31,#REF!,1,FALSE)</f>
        <v>#REF!</v>
      </c>
      <c r="AG31" s="9"/>
      <c r="AH31" s="9"/>
      <c r="AI31" s="9"/>
      <c r="AJ31" s="9"/>
      <c r="AK31" s="9"/>
    </row>
    <row r="32" spans="1:37" s="51" customFormat="1" ht="12.75" customHeight="1">
      <c r="A32" s="38">
        <f t="shared" si="0"/>
        <v>26</v>
      </c>
      <c r="B32" s="39" t="s">
        <v>729</v>
      </c>
      <c r="C32" s="39" t="s">
        <v>730</v>
      </c>
      <c r="D32" s="49" t="s">
        <v>888</v>
      </c>
      <c r="E32" s="50">
        <v>4</v>
      </c>
      <c r="F32" s="50"/>
      <c r="G32" s="38" t="s">
        <v>517</v>
      </c>
      <c r="H32" s="38"/>
      <c r="I32" s="38"/>
      <c r="J32" s="38"/>
      <c r="K32" s="58"/>
      <c r="L32" s="158" t="s">
        <v>517</v>
      </c>
      <c r="M32" s="136"/>
      <c r="N32" s="137"/>
      <c r="O32" s="9"/>
      <c r="P32" s="9"/>
      <c r="Q32" s="62"/>
      <c r="R32" s="67"/>
      <c r="S32" s="63"/>
      <c r="T32" s="40"/>
      <c r="U32" s="41"/>
      <c r="V32" s="41"/>
      <c r="W32" s="62" t="s">
        <v>840</v>
      </c>
      <c r="X32" s="40" t="s">
        <v>115</v>
      </c>
      <c r="Y32" s="63" t="s">
        <v>116</v>
      </c>
      <c r="Z32" s="40" t="s">
        <v>88</v>
      </c>
      <c r="AA32" s="41">
        <v>7</v>
      </c>
      <c r="AB32" s="41">
        <v>0</v>
      </c>
      <c r="AC32" s="41"/>
      <c r="AD32" s="9">
        <f t="shared" si="1"/>
        <v>1</v>
      </c>
      <c r="AE32" s="9"/>
      <c r="AF32" s="9" t="e">
        <f>VLOOKUP(X32,#REF!,1,FALSE)</f>
        <v>#REF!</v>
      </c>
      <c r="AG32" s="9"/>
      <c r="AH32" s="9"/>
      <c r="AI32" s="9"/>
      <c r="AJ32" s="9"/>
      <c r="AK32" s="9"/>
    </row>
    <row r="33" spans="1:37" s="51" customFormat="1" ht="12.75" customHeight="1">
      <c r="A33" s="38">
        <f t="shared" si="0"/>
        <v>27</v>
      </c>
      <c r="B33" s="39" t="s">
        <v>864</v>
      </c>
      <c r="C33" s="39" t="s">
        <v>630</v>
      </c>
      <c r="D33" s="49" t="s">
        <v>886</v>
      </c>
      <c r="E33" s="50">
        <v>10</v>
      </c>
      <c r="F33" s="50"/>
      <c r="G33" s="38" t="s">
        <v>517</v>
      </c>
      <c r="H33" s="38"/>
      <c r="I33" s="38"/>
      <c r="J33" s="38"/>
      <c r="K33" s="58"/>
      <c r="L33" s="158" t="s">
        <v>517</v>
      </c>
      <c r="M33" s="136"/>
      <c r="N33" s="137"/>
      <c r="O33" s="9"/>
      <c r="P33" s="9"/>
      <c r="Q33" s="62"/>
      <c r="R33" s="63"/>
      <c r="S33" s="63"/>
      <c r="T33" s="40"/>
      <c r="U33" s="41"/>
      <c r="V33" s="41"/>
      <c r="W33" s="62" t="s">
        <v>840</v>
      </c>
      <c r="X33" s="40" t="s">
        <v>263</v>
      </c>
      <c r="Y33" s="63" t="s">
        <v>264</v>
      </c>
      <c r="Z33" s="40" t="s">
        <v>56</v>
      </c>
      <c r="AA33" s="41">
        <v>10</v>
      </c>
      <c r="AB33" s="41"/>
      <c r="AC33" s="41"/>
      <c r="AD33" s="9">
        <f t="shared" si="1"/>
        <v>1</v>
      </c>
      <c r="AE33" s="9"/>
      <c r="AF33" s="9" t="e">
        <f>VLOOKUP(X33,#REF!,1,FALSE)</f>
        <v>#REF!</v>
      </c>
      <c r="AG33" s="9"/>
      <c r="AH33" s="9"/>
      <c r="AI33" s="9"/>
      <c r="AJ33" s="9"/>
      <c r="AK33" s="9"/>
    </row>
    <row r="34" spans="1:37" s="51" customFormat="1" ht="12.75" customHeight="1">
      <c r="A34" s="38">
        <f t="shared" si="0"/>
        <v>28</v>
      </c>
      <c r="B34" s="39" t="s">
        <v>731</v>
      </c>
      <c r="C34" s="39" t="s">
        <v>732</v>
      </c>
      <c r="D34" s="49" t="s">
        <v>886</v>
      </c>
      <c r="E34" s="50">
        <v>1</v>
      </c>
      <c r="F34" s="50"/>
      <c r="G34" s="38" t="s">
        <v>517</v>
      </c>
      <c r="H34" s="38"/>
      <c r="I34" s="38"/>
      <c r="J34" s="38"/>
      <c r="K34" s="58"/>
      <c r="L34" s="158" t="s">
        <v>517</v>
      </c>
      <c r="M34" s="136"/>
      <c r="N34" s="137"/>
      <c r="O34" s="9"/>
      <c r="P34" s="9"/>
      <c r="Q34" s="62"/>
      <c r="R34" s="63"/>
      <c r="S34" s="63"/>
      <c r="T34" s="40"/>
      <c r="U34" s="41"/>
      <c r="V34" s="41"/>
      <c r="W34" s="62" t="s">
        <v>840</v>
      </c>
      <c r="X34" s="64" t="s">
        <v>214</v>
      </c>
      <c r="Y34" s="63" t="s">
        <v>215</v>
      </c>
      <c r="Z34" s="63" t="s">
        <v>56</v>
      </c>
      <c r="AA34" s="41">
        <v>1</v>
      </c>
      <c r="AB34" s="41"/>
      <c r="AC34" s="41"/>
      <c r="AD34" s="9">
        <f t="shared" si="1"/>
        <v>1</v>
      </c>
      <c r="AE34" s="9"/>
      <c r="AF34" s="9" t="e">
        <f>VLOOKUP(X34,#REF!,1,FALSE)</f>
        <v>#REF!</v>
      </c>
      <c r="AG34" s="9"/>
      <c r="AH34" s="9"/>
      <c r="AI34" s="9"/>
      <c r="AJ34" s="9"/>
      <c r="AK34" s="9"/>
    </row>
    <row r="35" spans="1:37" s="51" customFormat="1" ht="12.75" customHeight="1">
      <c r="A35" s="38">
        <f t="shared" si="0"/>
        <v>29</v>
      </c>
      <c r="B35" s="39" t="s">
        <v>733</v>
      </c>
      <c r="C35" s="39" t="s">
        <v>55</v>
      </c>
      <c r="D35" s="49" t="s">
        <v>886</v>
      </c>
      <c r="E35" s="50">
        <v>13</v>
      </c>
      <c r="F35" s="50"/>
      <c r="G35" s="38" t="s">
        <v>517</v>
      </c>
      <c r="H35" s="38"/>
      <c r="I35" s="38"/>
      <c r="J35" s="38"/>
      <c r="K35" s="58"/>
      <c r="L35" s="158" t="s">
        <v>517</v>
      </c>
      <c r="M35" s="136"/>
      <c r="N35" s="137"/>
      <c r="O35" s="9"/>
      <c r="P35" s="9"/>
      <c r="Q35" s="62"/>
      <c r="R35" s="63"/>
      <c r="S35" s="63"/>
      <c r="T35" s="40"/>
      <c r="U35" s="41"/>
      <c r="V35" s="41"/>
      <c r="W35" s="62" t="s">
        <v>840</v>
      </c>
      <c r="X35" s="40" t="s">
        <v>216</v>
      </c>
      <c r="Y35" s="63" t="s">
        <v>217</v>
      </c>
      <c r="Z35" s="40" t="s">
        <v>56</v>
      </c>
      <c r="AA35" s="41">
        <v>16</v>
      </c>
      <c r="AB35" s="41"/>
      <c r="AC35" s="41"/>
      <c r="AD35" s="9">
        <f t="shared" si="1"/>
        <v>1</v>
      </c>
      <c r="AE35" s="9"/>
      <c r="AF35" s="9" t="e">
        <f>VLOOKUP(X35,#REF!,1,FALSE)</f>
        <v>#REF!</v>
      </c>
      <c r="AG35" s="9"/>
      <c r="AH35" s="9"/>
      <c r="AI35" s="9"/>
      <c r="AJ35" s="9"/>
      <c r="AK35" s="9"/>
    </row>
    <row r="36" spans="1:37" s="51" customFormat="1" ht="12.75" customHeight="1">
      <c r="A36" s="38">
        <f t="shared" si="0"/>
        <v>30</v>
      </c>
      <c r="B36" s="39" t="s">
        <v>734</v>
      </c>
      <c r="C36" s="39" t="s">
        <v>571</v>
      </c>
      <c r="D36" s="49" t="s">
        <v>888</v>
      </c>
      <c r="E36" s="50">
        <v>4</v>
      </c>
      <c r="F36" s="50"/>
      <c r="G36" s="38" t="s">
        <v>517</v>
      </c>
      <c r="H36" s="38"/>
      <c r="I36" s="38"/>
      <c r="J36" s="38"/>
      <c r="K36" s="58"/>
      <c r="L36" s="158" t="s">
        <v>517</v>
      </c>
      <c r="M36" s="136"/>
      <c r="N36" s="137"/>
      <c r="O36" s="9"/>
      <c r="P36" s="9"/>
      <c r="Q36" s="62"/>
      <c r="R36" s="39"/>
      <c r="S36" s="39"/>
      <c r="T36" s="49"/>
      <c r="U36" s="50"/>
      <c r="V36" s="50"/>
      <c r="W36" s="62" t="s">
        <v>840</v>
      </c>
      <c r="X36" s="65" t="s">
        <v>191</v>
      </c>
      <c r="Y36" s="66" t="s">
        <v>192</v>
      </c>
      <c r="Z36" s="40" t="s">
        <v>56</v>
      </c>
      <c r="AA36" s="41">
        <v>8</v>
      </c>
      <c r="AB36" s="41"/>
      <c r="AC36" s="41"/>
      <c r="AD36" s="9">
        <f t="shared" si="1"/>
        <v>1</v>
      </c>
      <c r="AE36" s="9"/>
      <c r="AF36" s="9" t="e">
        <f>VLOOKUP(X36,#REF!,1,FALSE)</f>
        <v>#REF!</v>
      </c>
      <c r="AG36" s="9"/>
      <c r="AH36" s="9"/>
      <c r="AI36" s="9"/>
      <c r="AJ36" s="9"/>
      <c r="AK36" s="9"/>
    </row>
    <row r="37" spans="1:37" s="51" customFormat="1" ht="12.75" customHeight="1">
      <c r="A37" s="38">
        <f t="shared" si="0"/>
        <v>31</v>
      </c>
      <c r="B37" s="39" t="s">
        <v>735</v>
      </c>
      <c r="C37" s="39" t="s">
        <v>539</v>
      </c>
      <c r="D37" s="49" t="s">
        <v>888</v>
      </c>
      <c r="E37" s="50">
        <v>4</v>
      </c>
      <c r="F37" s="50"/>
      <c r="G37" s="38" t="s">
        <v>517</v>
      </c>
      <c r="H37" s="38"/>
      <c r="I37" s="38"/>
      <c r="J37" s="38"/>
      <c r="K37" s="58"/>
      <c r="L37" s="158" t="s">
        <v>517</v>
      </c>
      <c r="M37" s="136"/>
      <c r="N37" s="137"/>
      <c r="O37" s="9"/>
      <c r="P37" s="9"/>
      <c r="Q37" s="62"/>
      <c r="R37" s="67"/>
      <c r="S37" s="63"/>
      <c r="T37" s="40"/>
      <c r="U37" s="41"/>
      <c r="V37" s="41"/>
      <c r="W37" s="62" t="s">
        <v>840</v>
      </c>
      <c r="X37" s="40" t="s">
        <v>885</v>
      </c>
      <c r="Y37" s="63" t="s">
        <v>100</v>
      </c>
      <c r="Z37" s="40" t="s">
        <v>88</v>
      </c>
      <c r="AA37" s="41">
        <v>9</v>
      </c>
      <c r="AB37" s="41">
        <v>0</v>
      </c>
      <c r="AC37" s="41"/>
      <c r="AD37" s="9">
        <f t="shared" si="1"/>
        <v>1</v>
      </c>
      <c r="AE37" s="9"/>
      <c r="AF37" s="9" t="e">
        <f>VLOOKUP(X37,#REF!,1,FALSE)</f>
        <v>#REF!</v>
      </c>
      <c r="AG37" s="9"/>
      <c r="AH37" s="9"/>
      <c r="AI37" s="9"/>
      <c r="AJ37" s="9"/>
      <c r="AK37" s="9"/>
    </row>
    <row r="38" spans="1:37" s="51" customFormat="1" ht="12.75" customHeight="1">
      <c r="A38" s="38">
        <f t="shared" si="0"/>
        <v>32</v>
      </c>
      <c r="B38" s="39" t="s">
        <v>736</v>
      </c>
      <c r="C38" s="39" t="s">
        <v>737</v>
      </c>
      <c r="D38" s="49" t="s">
        <v>886</v>
      </c>
      <c r="E38" s="50">
        <v>1</v>
      </c>
      <c r="F38" s="50"/>
      <c r="G38" s="38" t="s">
        <v>517</v>
      </c>
      <c r="H38" s="38"/>
      <c r="I38" s="38"/>
      <c r="J38" s="38"/>
      <c r="K38" s="58"/>
      <c r="L38" s="158" t="s">
        <v>517</v>
      </c>
      <c r="M38" s="136"/>
      <c r="N38" s="137"/>
      <c r="O38" s="9"/>
      <c r="P38" s="9"/>
      <c r="Q38" s="62"/>
      <c r="R38" s="66"/>
      <c r="S38" s="63"/>
      <c r="T38" s="40"/>
      <c r="U38" s="41"/>
      <c r="V38" s="41"/>
      <c r="W38" s="62" t="s">
        <v>840</v>
      </c>
      <c r="X38" s="40" t="s">
        <v>57</v>
      </c>
      <c r="Y38" s="63" t="s">
        <v>58</v>
      </c>
      <c r="Z38" s="40" t="s">
        <v>56</v>
      </c>
      <c r="AA38" s="41">
        <v>1</v>
      </c>
      <c r="AB38" s="41"/>
      <c r="AC38" s="41"/>
      <c r="AD38" s="9">
        <f t="shared" si="1"/>
        <v>1</v>
      </c>
      <c r="AE38" s="9"/>
      <c r="AF38" s="9" t="e">
        <f>VLOOKUP(X38,#REF!,1,FALSE)</f>
        <v>#REF!</v>
      </c>
      <c r="AG38" s="9"/>
      <c r="AH38" s="9"/>
      <c r="AI38" s="9"/>
      <c r="AJ38" s="9"/>
      <c r="AK38" s="9"/>
    </row>
    <row r="39" spans="1:37" s="51" customFormat="1" ht="12.75" customHeight="1">
      <c r="A39" s="38">
        <f t="shared" si="0"/>
        <v>33</v>
      </c>
      <c r="B39" s="39" t="s">
        <v>738</v>
      </c>
      <c r="C39" s="39" t="s">
        <v>739</v>
      </c>
      <c r="D39" s="49" t="s">
        <v>888</v>
      </c>
      <c r="E39" s="50">
        <v>3</v>
      </c>
      <c r="F39" s="50"/>
      <c r="G39" s="38" t="s">
        <v>517</v>
      </c>
      <c r="H39" s="38"/>
      <c r="I39" s="38"/>
      <c r="J39" s="38"/>
      <c r="K39" s="58"/>
      <c r="L39" s="158" t="s">
        <v>740</v>
      </c>
      <c r="M39" s="136"/>
      <c r="N39" s="137"/>
      <c r="O39" s="9"/>
      <c r="P39" s="9"/>
      <c r="Q39" s="62"/>
      <c r="R39" s="67"/>
      <c r="S39" s="63"/>
      <c r="T39" s="40"/>
      <c r="U39" s="41"/>
      <c r="V39" s="41"/>
      <c r="W39" s="62" t="s">
        <v>840</v>
      </c>
      <c r="X39" s="40" t="s">
        <v>258</v>
      </c>
      <c r="Y39" s="63" t="s">
        <v>259</v>
      </c>
      <c r="Z39" s="40" t="s">
        <v>88</v>
      </c>
      <c r="AA39" s="41">
        <v>3</v>
      </c>
      <c r="AB39" s="41">
        <v>0</v>
      </c>
      <c r="AC39" s="41"/>
      <c r="AD39" s="9">
        <f t="shared" si="1"/>
        <v>1</v>
      </c>
      <c r="AE39" s="9"/>
      <c r="AF39" s="9" t="e">
        <f>VLOOKUP(X39,#REF!,1,FALSE)</f>
        <v>#REF!</v>
      </c>
      <c r="AG39" s="9"/>
      <c r="AH39" s="9"/>
      <c r="AI39" s="9"/>
      <c r="AJ39" s="9"/>
      <c r="AK39" s="9"/>
    </row>
    <row r="40" spans="1:37" s="51" customFormat="1" ht="12.75" customHeight="1">
      <c r="A40" s="38">
        <f t="shared" si="0"/>
        <v>34</v>
      </c>
      <c r="B40" s="39" t="s">
        <v>741</v>
      </c>
      <c r="C40" s="39"/>
      <c r="D40" s="49" t="s">
        <v>886</v>
      </c>
      <c r="E40" s="50">
        <v>1</v>
      </c>
      <c r="F40" s="50"/>
      <c r="G40" s="38" t="s">
        <v>517</v>
      </c>
      <c r="H40" s="38"/>
      <c r="I40" s="38"/>
      <c r="J40" s="38"/>
      <c r="K40" s="58"/>
      <c r="L40" s="158" t="s">
        <v>742</v>
      </c>
      <c r="M40" s="136"/>
      <c r="N40" s="137"/>
      <c r="O40" s="9"/>
      <c r="P40" s="9"/>
      <c r="Q40" s="62"/>
      <c r="R40" s="63"/>
      <c r="S40" s="63"/>
      <c r="T40" s="40"/>
      <c r="U40" s="41"/>
      <c r="V40" s="41"/>
      <c r="W40" s="62" t="s">
        <v>840</v>
      </c>
      <c r="X40" s="40" t="s">
        <v>129</v>
      </c>
      <c r="Y40" s="63" t="s">
        <v>130</v>
      </c>
      <c r="Z40" s="40" t="s">
        <v>56</v>
      </c>
      <c r="AA40" s="41">
        <v>1</v>
      </c>
      <c r="AB40" s="41"/>
      <c r="AC40" s="41"/>
      <c r="AD40" s="9">
        <f t="shared" si="1"/>
        <v>1</v>
      </c>
      <c r="AE40" s="9"/>
      <c r="AF40" s="9" t="e">
        <f>VLOOKUP(X40,#REF!,1,FALSE)</f>
        <v>#REF!</v>
      </c>
      <c r="AG40" s="9"/>
      <c r="AH40" s="9"/>
      <c r="AI40" s="9"/>
      <c r="AJ40" s="9"/>
      <c r="AK40" s="9"/>
    </row>
    <row r="41" spans="1:37" s="51" customFormat="1" ht="12.75" customHeight="1">
      <c r="A41" s="38">
        <f t="shared" si="0"/>
        <v>35</v>
      </c>
      <c r="B41" s="39" t="s">
        <v>743</v>
      </c>
      <c r="C41" s="39" t="s">
        <v>744</v>
      </c>
      <c r="D41" s="49" t="s">
        <v>886</v>
      </c>
      <c r="E41" s="50">
        <v>1</v>
      </c>
      <c r="F41" s="50"/>
      <c r="G41" s="38" t="s">
        <v>517</v>
      </c>
      <c r="H41" s="38"/>
      <c r="I41" s="38"/>
      <c r="J41" s="38"/>
      <c r="K41" s="58"/>
      <c r="L41" s="158" t="s">
        <v>745</v>
      </c>
      <c r="M41" s="136"/>
      <c r="N41" s="137"/>
      <c r="O41" s="9"/>
      <c r="P41" s="9"/>
      <c r="Q41" s="62"/>
      <c r="R41" s="63"/>
      <c r="S41" s="63"/>
      <c r="T41" s="40"/>
      <c r="U41" s="41"/>
      <c r="V41" s="41"/>
      <c r="W41" s="62" t="s">
        <v>840</v>
      </c>
      <c r="X41" s="64" t="s">
        <v>132</v>
      </c>
      <c r="Y41" s="63" t="s">
        <v>133</v>
      </c>
      <c r="Z41" s="63" t="s">
        <v>56</v>
      </c>
      <c r="AA41" s="41">
        <v>1</v>
      </c>
      <c r="AB41" s="41"/>
      <c r="AC41" s="41"/>
      <c r="AD41" s="9">
        <f t="shared" si="1"/>
        <v>1</v>
      </c>
      <c r="AE41" s="9"/>
      <c r="AF41" s="9" t="e">
        <f>VLOOKUP(X41,#REF!,1,FALSE)</f>
        <v>#REF!</v>
      </c>
      <c r="AG41" s="9"/>
      <c r="AH41" s="9"/>
      <c r="AI41" s="9"/>
      <c r="AJ41" s="9"/>
      <c r="AK41" s="9"/>
    </row>
    <row r="42" spans="1:37" s="51" customFormat="1" ht="12.75" customHeight="1">
      <c r="A42" s="38">
        <f t="shared" si="0"/>
        <v>36</v>
      </c>
      <c r="B42" s="39" t="s">
        <v>746</v>
      </c>
      <c r="C42" s="39" t="s">
        <v>747</v>
      </c>
      <c r="D42" s="49" t="s">
        <v>888</v>
      </c>
      <c r="E42" s="50">
        <v>4</v>
      </c>
      <c r="F42" s="50"/>
      <c r="G42" s="38" t="s">
        <v>517</v>
      </c>
      <c r="H42" s="38"/>
      <c r="I42" s="38"/>
      <c r="J42" s="38"/>
      <c r="K42" s="58"/>
      <c r="L42" s="158" t="s">
        <v>517</v>
      </c>
      <c r="M42" s="136"/>
      <c r="N42" s="137"/>
      <c r="O42" s="9"/>
      <c r="P42" s="9"/>
      <c r="Q42" s="62"/>
      <c r="R42" s="63"/>
      <c r="S42" s="63"/>
      <c r="T42" s="40"/>
      <c r="U42" s="41"/>
      <c r="V42" s="41"/>
      <c r="W42" s="71" t="s">
        <v>882</v>
      </c>
      <c r="X42" s="72" t="s">
        <v>878</v>
      </c>
      <c r="Y42" s="73" t="s">
        <v>879</v>
      </c>
      <c r="Z42" s="72" t="s">
        <v>56</v>
      </c>
      <c r="AA42" s="74">
        <v>8</v>
      </c>
      <c r="AB42" s="74"/>
      <c r="AC42" s="74"/>
      <c r="AD42" s="9">
        <f t="shared" si="1"/>
        <v>1</v>
      </c>
      <c r="AE42" s="9"/>
      <c r="AF42" s="9" t="e">
        <f>VLOOKUP(X42,#REF!,1,FALSE)</f>
        <v>#REF!</v>
      </c>
      <c r="AG42" s="9"/>
      <c r="AH42" s="9"/>
      <c r="AI42" s="9"/>
      <c r="AJ42" s="9"/>
      <c r="AK42" s="9"/>
    </row>
    <row r="43" spans="1:37" s="51" customFormat="1" ht="12.75" customHeight="1">
      <c r="A43" s="38">
        <f t="shared" si="0"/>
        <v>37</v>
      </c>
      <c r="B43" s="39" t="s">
        <v>748</v>
      </c>
      <c r="C43" s="39" t="s">
        <v>749</v>
      </c>
      <c r="D43" s="49" t="s">
        <v>886</v>
      </c>
      <c r="E43" s="50">
        <v>1</v>
      </c>
      <c r="F43" s="50"/>
      <c r="G43" s="38" t="s">
        <v>517</v>
      </c>
      <c r="H43" s="38"/>
      <c r="I43" s="38"/>
      <c r="J43" s="38"/>
      <c r="K43" s="58"/>
      <c r="L43" s="158" t="s">
        <v>750</v>
      </c>
      <c r="M43" s="136"/>
      <c r="N43" s="137"/>
      <c r="O43" s="9"/>
      <c r="P43" s="9"/>
      <c r="Q43" s="62"/>
      <c r="R43" s="63"/>
      <c r="S43" s="63"/>
      <c r="T43" s="40"/>
      <c r="U43" s="41"/>
      <c r="V43" s="41"/>
      <c r="W43" s="71" t="s">
        <v>882</v>
      </c>
      <c r="X43" s="72" t="s">
        <v>880</v>
      </c>
      <c r="Y43" s="73" t="s">
        <v>881</v>
      </c>
      <c r="Z43" s="72" t="s">
        <v>56</v>
      </c>
      <c r="AA43" s="74">
        <v>2</v>
      </c>
      <c r="AB43" s="74"/>
      <c r="AC43" s="72" t="s">
        <v>883</v>
      </c>
      <c r="AD43" s="9">
        <f t="shared" si="1"/>
        <v>1</v>
      </c>
      <c r="AE43" s="9"/>
      <c r="AF43" s="9" t="e">
        <f>VLOOKUP(X43,#REF!,1,FALSE)</f>
        <v>#REF!</v>
      </c>
      <c r="AG43" s="9"/>
      <c r="AH43" s="9"/>
      <c r="AI43" s="9"/>
      <c r="AJ43" s="9"/>
      <c r="AK43" s="9"/>
    </row>
    <row r="44" spans="1:37" s="51" customFormat="1" ht="12.75" customHeight="1">
      <c r="A44" s="38">
        <f t="shared" si="0"/>
        <v>38</v>
      </c>
      <c r="B44" s="39" t="s">
        <v>751</v>
      </c>
      <c r="C44" s="39" t="s">
        <v>136</v>
      </c>
      <c r="D44" s="49" t="s">
        <v>888</v>
      </c>
      <c r="E44" s="50">
        <v>4</v>
      </c>
      <c r="F44" s="50"/>
      <c r="G44" s="38" t="s">
        <v>517</v>
      </c>
      <c r="H44" s="38"/>
      <c r="I44" s="38"/>
      <c r="J44" s="38"/>
      <c r="K44" s="58"/>
      <c r="L44" s="158" t="s">
        <v>517</v>
      </c>
      <c r="M44" s="136"/>
      <c r="N44" s="137"/>
      <c r="O44" s="9"/>
      <c r="P44" s="9"/>
      <c r="Q44" s="62"/>
      <c r="R44" s="39"/>
      <c r="S44" s="39"/>
      <c r="T44" s="49"/>
      <c r="U44" s="50"/>
      <c r="V44" s="50"/>
      <c r="W44" s="62" t="s">
        <v>840</v>
      </c>
      <c r="X44" s="65" t="s">
        <v>135</v>
      </c>
      <c r="Y44" s="66" t="s">
        <v>136</v>
      </c>
      <c r="Z44" s="40" t="s">
        <v>56</v>
      </c>
      <c r="AA44" s="41">
        <v>7</v>
      </c>
      <c r="AB44" s="41"/>
      <c r="AC44" s="41"/>
      <c r="AD44" s="9">
        <f t="shared" si="1"/>
        <v>1</v>
      </c>
      <c r="AE44" s="9"/>
      <c r="AF44" s="9" t="e">
        <f>VLOOKUP(X44,#REF!,1,FALSE)</f>
        <v>#REF!</v>
      </c>
      <c r="AG44" s="9"/>
      <c r="AH44" s="9"/>
      <c r="AI44" s="9"/>
      <c r="AJ44" s="9"/>
      <c r="AK44" s="9"/>
    </row>
    <row r="45" spans="1:37" s="51" customFormat="1" ht="12.75" customHeight="1">
      <c r="A45" s="38">
        <f t="shared" si="0"/>
        <v>39</v>
      </c>
      <c r="B45" s="39" t="s">
        <v>752</v>
      </c>
      <c r="C45" s="39" t="s">
        <v>753</v>
      </c>
      <c r="D45" s="49" t="s">
        <v>888</v>
      </c>
      <c r="E45" s="50">
        <v>3</v>
      </c>
      <c r="F45" s="50"/>
      <c r="G45" s="38" t="s">
        <v>517</v>
      </c>
      <c r="H45" s="38"/>
      <c r="I45" s="38"/>
      <c r="J45" s="38"/>
      <c r="K45" s="58"/>
      <c r="L45" s="158" t="s">
        <v>754</v>
      </c>
      <c r="M45" s="136"/>
      <c r="N45" s="137"/>
      <c r="O45" s="9"/>
      <c r="P45" s="9"/>
      <c r="Q45" s="62"/>
      <c r="R45" s="63"/>
      <c r="S45" s="63"/>
      <c r="T45" s="40"/>
      <c r="U45" s="41"/>
      <c r="V45" s="41"/>
      <c r="W45" s="62" t="s">
        <v>840</v>
      </c>
      <c r="X45" s="40" t="s">
        <v>138</v>
      </c>
      <c r="Y45" s="63" t="s">
        <v>139</v>
      </c>
      <c r="Z45" s="40" t="s">
        <v>56</v>
      </c>
      <c r="AA45" s="69">
        <v>4</v>
      </c>
      <c r="AB45" s="41"/>
      <c r="AC45" s="41"/>
      <c r="AD45" s="9">
        <f t="shared" si="1"/>
        <v>1</v>
      </c>
      <c r="AE45" s="9"/>
      <c r="AF45" s="9" t="e">
        <f>VLOOKUP(X45,#REF!,1,FALSE)</f>
        <v>#REF!</v>
      </c>
      <c r="AG45" s="9"/>
      <c r="AH45" s="9"/>
      <c r="AI45" s="9"/>
      <c r="AJ45" s="9"/>
      <c r="AK45" s="9"/>
    </row>
    <row r="46" spans="1:37" s="51" customFormat="1" ht="12.75" customHeight="1">
      <c r="A46" s="38">
        <f t="shared" si="0"/>
        <v>40</v>
      </c>
      <c r="B46" s="39"/>
      <c r="C46" s="39"/>
      <c r="D46" s="49"/>
      <c r="E46" s="50"/>
      <c r="F46" s="50"/>
      <c r="G46" s="38"/>
      <c r="H46" s="38"/>
      <c r="I46" s="38"/>
      <c r="J46" s="38"/>
      <c r="K46" s="58"/>
      <c r="L46" s="158"/>
      <c r="M46" s="136"/>
      <c r="N46" s="137"/>
      <c r="O46" s="9"/>
      <c r="P46" s="9"/>
      <c r="Q46" s="62"/>
      <c r="R46" s="67"/>
      <c r="S46" s="63"/>
      <c r="T46" s="40"/>
      <c r="U46" s="41"/>
      <c r="V46" s="41"/>
      <c r="W46" s="62"/>
      <c r="X46" s="40"/>
      <c r="Y46" s="63"/>
      <c r="Z46" s="40"/>
      <c r="AA46" s="69"/>
      <c r="AB46" s="41"/>
      <c r="AC46" s="41"/>
      <c r="AD46" s="9">
        <f t="shared" si="1"/>
        <v>0</v>
      </c>
      <c r="AE46" s="9"/>
      <c r="AF46" s="9"/>
      <c r="AG46" s="9"/>
      <c r="AH46" s="9"/>
      <c r="AI46" s="9"/>
      <c r="AJ46" s="9"/>
      <c r="AK46" s="9"/>
    </row>
    <row r="50" spans="1:37">
      <c r="A50" s="53" t="s">
        <v>490</v>
      </c>
    </row>
    <row r="51" spans="1:37" s="10" customFormat="1" ht="12.75" customHeight="1">
      <c r="A51" s="7" t="s">
        <v>26</v>
      </c>
      <c r="B51" s="7" t="s">
        <v>491</v>
      </c>
      <c r="C51" s="108" t="s">
        <v>492</v>
      </c>
      <c r="D51" s="109"/>
      <c r="E51" s="109"/>
      <c r="F51" s="110"/>
      <c r="G51" s="108" t="s">
        <v>681</v>
      </c>
      <c r="H51" s="109"/>
      <c r="I51" s="109"/>
      <c r="J51" s="109"/>
      <c r="K51" s="110"/>
      <c r="L51" s="108" t="s">
        <v>493</v>
      </c>
      <c r="M51" s="139"/>
      <c r="N51" s="140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</row>
    <row r="52" spans="1:37" s="51" customFormat="1" ht="12.75" customHeight="1">
      <c r="A52" s="38"/>
      <c r="B52" s="39"/>
      <c r="C52" s="135"/>
      <c r="D52" s="136"/>
      <c r="E52" s="136"/>
      <c r="F52" s="137"/>
      <c r="G52" s="135"/>
      <c r="H52" s="136"/>
      <c r="I52" s="136"/>
      <c r="J52" s="136"/>
      <c r="K52" s="137"/>
      <c r="L52" s="135"/>
      <c r="M52" s="136"/>
      <c r="N52" s="137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</row>
    <row r="53" spans="1:37" s="51" customFormat="1" ht="12.75" customHeight="1">
      <c r="A53" s="38"/>
      <c r="B53" s="39"/>
      <c r="C53" s="135"/>
      <c r="D53" s="136"/>
      <c r="E53" s="136"/>
      <c r="F53" s="137"/>
      <c r="G53" s="135"/>
      <c r="H53" s="136"/>
      <c r="I53" s="136"/>
      <c r="J53" s="136"/>
      <c r="K53" s="137"/>
      <c r="L53" s="135"/>
      <c r="M53" s="136"/>
      <c r="N53" s="137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</row>
  </sheetData>
  <mergeCells count="63">
    <mergeCell ref="L8:N8"/>
    <mergeCell ref="A1:B1"/>
    <mergeCell ref="D1:F1"/>
    <mergeCell ref="G1:L1"/>
    <mergeCell ref="A2:B2"/>
    <mergeCell ref="D2:F2"/>
    <mergeCell ref="G2:L4"/>
    <mergeCell ref="A3:B3"/>
    <mergeCell ref="C3:D3"/>
    <mergeCell ref="E3:F3"/>
    <mergeCell ref="A4:B4"/>
    <mergeCell ref="C4:D4"/>
    <mergeCell ref="E4:F4"/>
    <mergeCell ref="C5:D5"/>
    <mergeCell ref="L6:N6"/>
    <mergeCell ref="L7:N7"/>
    <mergeCell ref="L20:N20"/>
    <mergeCell ref="L9:N9"/>
    <mergeCell ref="L10:N10"/>
    <mergeCell ref="L11:N11"/>
    <mergeCell ref="L12:N12"/>
    <mergeCell ref="L13:N13"/>
    <mergeCell ref="L14:N14"/>
    <mergeCell ref="L15:N15"/>
    <mergeCell ref="L16:N16"/>
    <mergeCell ref="L17:N17"/>
    <mergeCell ref="L18:N18"/>
    <mergeCell ref="L19:N19"/>
    <mergeCell ref="L32:N32"/>
    <mergeCell ref="L21:N21"/>
    <mergeCell ref="L22:N22"/>
    <mergeCell ref="L23:N23"/>
    <mergeCell ref="L24:N24"/>
    <mergeCell ref="L25:N25"/>
    <mergeCell ref="L26:N26"/>
    <mergeCell ref="L27:N27"/>
    <mergeCell ref="L28:N28"/>
    <mergeCell ref="L29:N29"/>
    <mergeCell ref="L30:N30"/>
    <mergeCell ref="L31:N31"/>
    <mergeCell ref="L44:N44"/>
    <mergeCell ref="L33:N33"/>
    <mergeCell ref="L34:N34"/>
    <mergeCell ref="L35:N35"/>
    <mergeCell ref="L36:N36"/>
    <mergeCell ref="L37:N37"/>
    <mergeCell ref="L38:N38"/>
    <mergeCell ref="L39:N39"/>
    <mergeCell ref="L40:N40"/>
    <mergeCell ref="L41:N41"/>
    <mergeCell ref="L42:N42"/>
    <mergeCell ref="L43:N43"/>
    <mergeCell ref="C53:F53"/>
    <mergeCell ref="G53:K53"/>
    <mergeCell ref="L53:N53"/>
    <mergeCell ref="L45:N45"/>
    <mergeCell ref="L46:N46"/>
    <mergeCell ref="C51:F51"/>
    <mergeCell ref="G51:K51"/>
    <mergeCell ref="L51:N51"/>
    <mergeCell ref="C52:F52"/>
    <mergeCell ref="G52:K52"/>
    <mergeCell ref="L52:N52"/>
  </mergeCells>
  <phoneticPr fontId="3"/>
  <conditionalFormatting sqref="A6:AC46">
    <cfRule type="expression" dxfId="21" priority="4">
      <formula>CELL("ROW")=ROW()</formula>
    </cfRule>
  </conditionalFormatting>
  <conditionalFormatting sqref="A7:AC46">
    <cfRule type="expression" dxfId="20" priority="3">
      <formula>$G7="G"</formula>
    </cfRule>
  </conditionalFormatting>
  <conditionalFormatting sqref="Y7:Y46">
    <cfRule type="expression" dxfId="19" priority="2">
      <formula>AD7&gt;1</formula>
    </cfRule>
  </conditionalFormatting>
  <conditionalFormatting sqref="Z7:Z46">
    <cfRule type="expression" dxfId="18" priority="1">
      <formula>OR(AND(Z7="Nchar", NOT(OR(D7="CHAR VAR", D7="VAR CHAR", D7="CHAR", D7=""))), AND(Z7="DECIMAL", NOT(OR(D7="FIXED", D7="FIXED DEC", D7="DEC FIXED", D7=""))))</formula>
    </cfRule>
  </conditionalFormatting>
  <pageMargins left="0.78740157480314965" right="0.39370078740157483" top="0.78740157480314965" bottom="0.55118110236220474" header="0.51181102362204722" footer="0.27559055118110237"/>
  <pageSetup paperSize="9" scale="92" orientation="landscape" horizontalDpi="300" verticalDpi="300" r:id="rId1"/>
  <headerFooter alignWithMargins="0">
    <oddHeader>&amp;C&amp;"ＭＳ Ｐゴシック,太字"&amp;14テーブル定義書</oddHeader>
    <oddFooter>&amp;L&amp;10&amp;F&amp;C&amp;10－ &amp;P ／ &amp;N －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AC73E-CF0B-496D-B2FF-D66E770581CF}">
  <sheetPr codeName="Sheet360">
    <tabColor rgb="FFFFFF00"/>
  </sheetPr>
  <dimension ref="A1:AM26"/>
  <sheetViews>
    <sheetView zoomScaleNormal="100" workbookViewId="0">
      <selection sqref="A1:B1"/>
    </sheetView>
  </sheetViews>
  <sheetFormatPr defaultColWidth="8.09765625" defaultRowHeight="13.2" outlineLevelCol="1"/>
  <cols>
    <col min="1" max="1" width="4.59765625" style="52" customWidth="1"/>
    <col min="2" max="2" width="19.19921875" style="52" customWidth="1"/>
    <col min="3" max="3" width="20.19921875" style="52" customWidth="1"/>
    <col min="4" max="4" width="13.5" style="52" bestFit="1" customWidth="1"/>
    <col min="5" max="6" width="4" style="52" customWidth="1"/>
    <col min="7" max="11" width="4.19921875" style="54" customWidth="1"/>
    <col min="12" max="12" width="4.8984375" style="54" bestFit="1" customWidth="1"/>
    <col min="13" max="13" width="6.5" style="52" bestFit="1" customWidth="1"/>
    <col min="14" max="14" width="18.59765625" style="52" customWidth="1"/>
    <col min="15" max="15" width="10.5" style="52" customWidth="1"/>
    <col min="16" max="16" width="11.19921875" style="52" customWidth="1"/>
    <col min="17" max="22" width="8.19921875" style="9" hidden="1" customWidth="1" outlineLevel="1"/>
    <col min="23" max="23" width="13.8984375" style="9" customWidth="1" collapsed="1"/>
    <col min="24" max="39" width="8.19921875" style="9" customWidth="1"/>
    <col min="40" max="16384" width="8.09765625" style="52"/>
  </cols>
  <sheetData>
    <row r="1" spans="1:39" s="10" customFormat="1">
      <c r="A1" s="104" t="s">
        <v>0</v>
      </c>
      <c r="B1" s="104"/>
      <c r="C1" s="1" t="s">
        <v>502</v>
      </c>
      <c r="D1" s="2" t="s">
        <v>503</v>
      </c>
      <c r="E1" s="108" t="s">
        <v>504</v>
      </c>
      <c r="F1" s="110"/>
      <c r="G1" s="111" t="s">
        <v>505</v>
      </c>
      <c r="H1" s="111"/>
      <c r="I1" s="111"/>
      <c r="J1" s="166"/>
      <c r="K1" s="166"/>
      <c r="L1" s="166"/>
      <c r="M1" s="166"/>
      <c r="N1" s="166"/>
      <c r="O1" s="7" t="s">
        <v>4</v>
      </c>
      <c r="P1" s="7" t="s">
        <v>5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s="10" customFormat="1" ht="13.5" customHeight="1">
      <c r="A2" s="141" t="s">
        <v>506</v>
      </c>
      <c r="B2" s="142"/>
      <c r="C2" s="11" t="s">
        <v>756</v>
      </c>
      <c r="D2" s="56" t="s">
        <v>757</v>
      </c>
      <c r="E2" s="167">
        <v>701</v>
      </c>
      <c r="F2" s="168"/>
      <c r="G2" s="169"/>
      <c r="H2" s="170"/>
      <c r="I2" s="170"/>
      <c r="J2" s="170"/>
      <c r="K2" s="170"/>
      <c r="L2" s="170"/>
      <c r="M2" s="170"/>
      <c r="N2" s="171"/>
      <c r="O2" s="57" t="s">
        <v>508</v>
      </c>
      <c r="P2" s="20">
        <v>45323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s="10" customFormat="1" ht="13.5" customHeight="1">
      <c r="A3" s="104" t="s">
        <v>8</v>
      </c>
      <c r="B3" s="104"/>
      <c r="C3" s="105" t="s">
        <v>9</v>
      </c>
      <c r="D3" s="159"/>
      <c r="E3" s="160" t="s">
        <v>509</v>
      </c>
      <c r="F3" s="160"/>
      <c r="G3" s="160"/>
      <c r="H3" s="160"/>
      <c r="I3" s="160"/>
      <c r="J3" s="160"/>
      <c r="K3" s="160"/>
      <c r="L3" s="161" t="s">
        <v>510</v>
      </c>
      <c r="M3" s="162"/>
      <c r="N3" s="24"/>
      <c r="O3" s="7" t="s">
        <v>511</v>
      </c>
      <c r="P3" s="7" t="s">
        <v>512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</row>
    <row r="4" spans="1:39" s="10" customFormat="1" ht="13.5" customHeight="1">
      <c r="A4" s="112" t="s">
        <v>874</v>
      </c>
      <c r="B4" s="112"/>
      <c r="C4" s="163" t="s">
        <v>758</v>
      </c>
      <c r="D4" s="164"/>
      <c r="E4" s="165" t="s">
        <v>873</v>
      </c>
      <c r="F4" s="165"/>
      <c r="G4" s="165"/>
      <c r="H4" s="165"/>
      <c r="I4" s="165"/>
      <c r="J4" s="165"/>
      <c r="K4" s="165"/>
      <c r="L4" s="116">
        <v>1100</v>
      </c>
      <c r="M4" s="118"/>
      <c r="N4" s="27"/>
      <c r="O4" s="57"/>
      <c r="P4" s="20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</row>
    <row r="5" spans="1:39" s="10" customFormat="1" ht="4.2" customHeight="1">
      <c r="A5" s="35"/>
      <c r="B5" s="35"/>
      <c r="C5" s="112"/>
      <c r="D5" s="112"/>
      <c r="E5" s="35"/>
      <c r="F5" s="35"/>
      <c r="G5" s="36"/>
      <c r="H5" s="36"/>
      <c r="I5" s="36"/>
      <c r="J5" s="36"/>
      <c r="K5" s="36"/>
      <c r="L5" s="36"/>
      <c r="M5" s="35"/>
      <c r="N5" s="35"/>
      <c r="O5" s="35"/>
      <c r="P5" s="35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</row>
    <row r="6" spans="1:39" s="10" customFormat="1" ht="12.75" customHeight="1">
      <c r="A6" s="7" t="s">
        <v>26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513</v>
      </c>
      <c r="H6" s="7" t="s">
        <v>514</v>
      </c>
      <c r="I6" s="7" t="s">
        <v>515</v>
      </c>
      <c r="J6" s="7" t="s">
        <v>516</v>
      </c>
      <c r="K6" s="7" t="s">
        <v>34</v>
      </c>
      <c r="L6" s="7" t="s">
        <v>35</v>
      </c>
      <c r="M6" s="28" t="s">
        <v>36</v>
      </c>
      <c r="N6" s="108" t="s">
        <v>37</v>
      </c>
      <c r="O6" s="139"/>
      <c r="P6" s="140"/>
      <c r="Q6" s="59" t="s">
        <v>833</v>
      </c>
      <c r="R6" s="59" t="s">
        <v>834</v>
      </c>
      <c r="S6" s="59" t="s">
        <v>28</v>
      </c>
      <c r="T6" s="59" t="s">
        <v>44</v>
      </c>
      <c r="U6" s="59" t="s">
        <v>45</v>
      </c>
      <c r="V6" s="59" t="s">
        <v>46</v>
      </c>
      <c r="W6" s="60" t="s">
        <v>835</v>
      </c>
      <c r="X6" s="61" t="s">
        <v>836</v>
      </c>
      <c r="Y6" s="61" t="s">
        <v>28</v>
      </c>
      <c r="Z6" s="61" t="s">
        <v>29</v>
      </c>
      <c r="AA6" s="61" t="s">
        <v>30</v>
      </c>
      <c r="AB6" s="61" t="s">
        <v>31</v>
      </c>
      <c r="AC6" s="61" t="s">
        <v>837</v>
      </c>
      <c r="AD6" s="9" t="s">
        <v>48</v>
      </c>
      <c r="AE6" s="9"/>
      <c r="AF6" s="9"/>
      <c r="AG6" s="9"/>
      <c r="AH6" s="9"/>
      <c r="AI6" s="9"/>
      <c r="AJ6" s="9"/>
      <c r="AK6" s="9"/>
      <c r="AL6" s="9"/>
      <c r="AM6" s="9"/>
    </row>
    <row r="7" spans="1:39" s="51" customFormat="1" ht="12.75" customHeight="1">
      <c r="A7" s="38">
        <f>ROW()-6</f>
        <v>1</v>
      </c>
      <c r="B7" s="39" t="s">
        <v>759</v>
      </c>
      <c r="C7" s="39" t="s">
        <v>760</v>
      </c>
      <c r="D7" s="49"/>
      <c r="E7" s="50"/>
      <c r="F7" s="50"/>
      <c r="G7" s="38" t="s">
        <v>520</v>
      </c>
      <c r="H7" s="38"/>
      <c r="I7" s="38">
        <v>2</v>
      </c>
      <c r="J7" s="38"/>
      <c r="K7" s="38"/>
      <c r="L7" s="38"/>
      <c r="M7" s="58"/>
      <c r="N7" s="158" t="s">
        <v>517</v>
      </c>
      <c r="O7" s="136"/>
      <c r="P7" s="137"/>
      <c r="Q7" s="62"/>
      <c r="R7" s="63"/>
      <c r="S7" s="63"/>
      <c r="T7" s="40"/>
      <c r="U7" s="41"/>
      <c r="V7" s="41"/>
      <c r="W7" s="62"/>
      <c r="X7" s="63"/>
      <c r="Y7" s="63"/>
      <c r="Z7" s="40"/>
      <c r="AA7" s="41"/>
      <c r="AB7" s="41"/>
      <c r="AC7" s="41"/>
      <c r="AD7" s="9">
        <f>COUNTIF($Y$7:$Y$46, Y7)</f>
        <v>0</v>
      </c>
      <c r="AE7" s="9"/>
      <c r="AF7" s="9"/>
      <c r="AG7" s="9"/>
      <c r="AH7" s="9"/>
      <c r="AI7" s="9"/>
      <c r="AJ7" s="9"/>
      <c r="AK7" s="9"/>
      <c r="AL7" s="9"/>
      <c r="AM7" s="9"/>
    </row>
    <row r="8" spans="1:39" s="51" customFormat="1" ht="12.75" customHeight="1">
      <c r="A8" s="38">
        <f t="shared" ref="A8:A19" si="0">ROW()-6</f>
        <v>2</v>
      </c>
      <c r="B8" s="39" t="s">
        <v>761</v>
      </c>
      <c r="C8" s="39" t="s">
        <v>565</v>
      </c>
      <c r="D8" s="49" t="s">
        <v>887</v>
      </c>
      <c r="E8" s="50">
        <v>8</v>
      </c>
      <c r="F8" s="50"/>
      <c r="G8" s="38" t="s">
        <v>517</v>
      </c>
      <c r="H8" s="38"/>
      <c r="I8" s="38">
        <v>3</v>
      </c>
      <c r="J8" s="38">
        <v>1</v>
      </c>
      <c r="K8" s="38"/>
      <c r="L8" s="38"/>
      <c r="M8" s="58"/>
      <c r="N8" s="158" t="s">
        <v>762</v>
      </c>
      <c r="O8" s="136"/>
      <c r="P8" s="137"/>
      <c r="Q8" s="62"/>
      <c r="R8" s="63"/>
      <c r="S8" s="63"/>
      <c r="T8" s="40"/>
      <c r="U8" s="41"/>
      <c r="V8" s="41"/>
      <c r="W8" s="62"/>
      <c r="X8" s="64"/>
      <c r="Y8" s="63"/>
      <c r="Z8" s="63"/>
      <c r="AA8" s="41"/>
      <c r="AB8" s="41"/>
      <c r="AC8" s="41"/>
      <c r="AD8" s="9">
        <f t="shared" ref="AD8:AD19" si="1">COUNTIF($Y$7:$Y$46, Y8)</f>
        <v>0</v>
      </c>
      <c r="AE8" s="9"/>
      <c r="AF8" s="9"/>
      <c r="AG8" s="9"/>
      <c r="AH8" s="9"/>
      <c r="AI8" s="9"/>
      <c r="AJ8" s="9"/>
      <c r="AK8" s="9"/>
      <c r="AL8" s="9"/>
      <c r="AM8" s="9"/>
    </row>
    <row r="9" spans="1:39" s="51" customFormat="1" ht="12.75" customHeight="1">
      <c r="A9" s="38">
        <f t="shared" si="0"/>
        <v>3</v>
      </c>
      <c r="B9" s="39" t="s">
        <v>763</v>
      </c>
      <c r="C9" s="39" t="s">
        <v>764</v>
      </c>
      <c r="D9" s="49" t="s">
        <v>887</v>
      </c>
      <c r="E9" s="50">
        <v>4</v>
      </c>
      <c r="F9" s="50"/>
      <c r="G9" s="38" t="s">
        <v>517</v>
      </c>
      <c r="H9" s="38"/>
      <c r="I9" s="38">
        <v>3</v>
      </c>
      <c r="J9" s="38">
        <v>2</v>
      </c>
      <c r="K9" s="38"/>
      <c r="L9" s="38"/>
      <c r="M9" s="58"/>
      <c r="N9" s="158" t="s">
        <v>762</v>
      </c>
      <c r="O9" s="136"/>
      <c r="P9" s="137"/>
      <c r="Q9" s="62"/>
      <c r="R9" s="63"/>
      <c r="S9" s="63"/>
      <c r="T9" s="40"/>
      <c r="U9" s="41"/>
      <c r="V9" s="41"/>
      <c r="W9" s="62"/>
      <c r="X9" s="40"/>
      <c r="Y9" s="63"/>
      <c r="Z9" s="40"/>
      <c r="AA9" s="41"/>
      <c r="AB9" s="41"/>
      <c r="AC9" s="41"/>
      <c r="AD9" s="9">
        <f t="shared" si="1"/>
        <v>0</v>
      </c>
      <c r="AE9" s="9"/>
      <c r="AF9" s="9"/>
      <c r="AG9" s="9"/>
      <c r="AH9" s="9"/>
      <c r="AI9" s="9"/>
      <c r="AJ9" s="9"/>
      <c r="AK9" s="9"/>
      <c r="AL9" s="9"/>
      <c r="AM9" s="9"/>
    </row>
    <row r="10" spans="1:39" s="51" customFormat="1" ht="12.75" customHeight="1">
      <c r="A10" s="38">
        <f t="shared" si="0"/>
        <v>4</v>
      </c>
      <c r="B10" s="39" t="s">
        <v>765</v>
      </c>
      <c r="C10" s="39" t="s">
        <v>766</v>
      </c>
      <c r="D10" s="49" t="s">
        <v>887</v>
      </c>
      <c r="E10" s="50">
        <v>1</v>
      </c>
      <c r="F10" s="50"/>
      <c r="G10" s="38" t="s">
        <v>517</v>
      </c>
      <c r="H10" s="38"/>
      <c r="I10" s="38">
        <v>3</v>
      </c>
      <c r="J10" s="38">
        <v>3</v>
      </c>
      <c r="K10" s="38"/>
      <c r="L10" s="38"/>
      <c r="M10" s="58"/>
      <c r="N10" s="158" t="s">
        <v>767</v>
      </c>
      <c r="O10" s="136"/>
      <c r="P10" s="137"/>
      <c r="Q10" s="62"/>
      <c r="R10" s="39"/>
      <c r="S10" s="39"/>
      <c r="T10" s="49"/>
      <c r="U10" s="50"/>
      <c r="V10" s="50"/>
      <c r="W10" s="62"/>
      <c r="X10" s="65"/>
      <c r="Y10" s="66"/>
      <c r="Z10" s="40"/>
      <c r="AA10" s="41"/>
      <c r="AB10" s="41"/>
      <c r="AC10" s="41"/>
      <c r="AD10" s="9">
        <f t="shared" si="1"/>
        <v>0</v>
      </c>
      <c r="AE10" s="9"/>
      <c r="AF10" s="9"/>
      <c r="AG10" s="9"/>
      <c r="AH10" s="9"/>
      <c r="AI10" s="9"/>
      <c r="AJ10" s="9"/>
      <c r="AK10" s="9"/>
      <c r="AL10" s="9"/>
      <c r="AM10" s="9"/>
    </row>
    <row r="11" spans="1:39" s="51" customFormat="1" ht="12.75" customHeight="1">
      <c r="A11" s="38">
        <f t="shared" si="0"/>
        <v>5</v>
      </c>
      <c r="B11" s="39" t="s">
        <v>768</v>
      </c>
      <c r="C11" s="39" t="s">
        <v>769</v>
      </c>
      <c r="D11" s="49" t="s">
        <v>887</v>
      </c>
      <c r="E11" s="50">
        <v>2</v>
      </c>
      <c r="F11" s="50"/>
      <c r="G11" s="38" t="s">
        <v>517</v>
      </c>
      <c r="H11" s="38"/>
      <c r="I11" s="38">
        <v>3</v>
      </c>
      <c r="J11" s="38"/>
      <c r="K11" s="38"/>
      <c r="L11" s="38"/>
      <c r="M11" s="58"/>
      <c r="N11" s="158" t="s">
        <v>762</v>
      </c>
      <c r="O11" s="136"/>
      <c r="P11" s="137"/>
      <c r="Q11" s="62"/>
      <c r="R11" s="67"/>
      <c r="S11" s="63"/>
      <c r="T11" s="40"/>
      <c r="U11" s="41"/>
      <c r="V11" s="41"/>
      <c r="W11" s="62"/>
      <c r="X11" s="40"/>
      <c r="Y11" s="63"/>
      <c r="Z11" s="40"/>
      <c r="AA11" s="41"/>
      <c r="AB11" s="41"/>
      <c r="AC11" s="41"/>
      <c r="AD11" s="9">
        <f t="shared" si="1"/>
        <v>0</v>
      </c>
      <c r="AE11" s="9"/>
      <c r="AF11" s="9"/>
      <c r="AG11" s="9"/>
      <c r="AH11" s="9"/>
      <c r="AI11" s="9"/>
      <c r="AJ11" s="9"/>
      <c r="AK11" s="9"/>
      <c r="AL11" s="9"/>
      <c r="AM11" s="9"/>
    </row>
    <row r="12" spans="1:39" s="51" customFormat="1" ht="12.75" customHeight="1">
      <c r="A12" s="38">
        <f t="shared" si="0"/>
        <v>6</v>
      </c>
      <c r="B12" s="39" t="s">
        <v>770</v>
      </c>
      <c r="C12" s="39" t="s">
        <v>771</v>
      </c>
      <c r="D12" s="49" t="s">
        <v>887</v>
      </c>
      <c r="E12" s="50">
        <v>8</v>
      </c>
      <c r="F12" s="50"/>
      <c r="G12" s="38" t="s">
        <v>517</v>
      </c>
      <c r="H12" s="38"/>
      <c r="I12" s="38">
        <v>2</v>
      </c>
      <c r="J12" s="38"/>
      <c r="K12" s="38"/>
      <c r="L12" s="38"/>
      <c r="M12" s="58"/>
      <c r="N12" s="158" t="s">
        <v>517</v>
      </c>
      <c r="O12" s="136"/>
      <c r="P12" s="137"/>
      <c r="Q12" s="62"/>
      <c r="R12" s="66"/>
      <c r="S12" s="63"/>
      <c r="T12" s="40"/>
      <c r="U12" s="41"/>
      <c r="V12" s="41"/>
      <c r="W12" s="62"/>
      <c r="X12" s="65"/>
      <c r="Y12" s="66"/>
      <c r="Z12" s="40"/>
      <c r="AA12" s="41"/>
      <c r="AB12" s="41"/>
      <c r="AC12" s="41"/>
      <c r="AD12" s="9">
        <f t="shared" si="1"/>
        <v>0</v>
      </c>
      <c r="AE12" s="9"/>
      <c r="AF12" s="9"/>
      <c r="AG12" s="9"/>
      <c r="AH12" s="9"/>
      <c r="AI12" s="9"/>
      <c r="AJ12" s="9"/>
      <c r="AK12" s="9"/>
      <c r="AL12" s="9"/>
      <c r="AM12" s="9"/>
    </row>
    <row r="13" spans="1:39" s="51" customFormat="1" ht="12.75" customHeight="1">
      <c r="A13" s="38">
        <f t="shared" si="0"/>
        <v>7</v>
      </c>
      <c r="B13" s="39" t="s">
        <v>772</v>
      </c>
      <c r="C13" s="39" t="s">
        <v>755</v>
      </c>
      <c r="D13" s="49" t="s">
        <v>887</v>
      </c>
      <c r="E13" s="50">
        <v>6</v>
      </c>
      <c r="F13" s="50"/>
      <c r="G13" s="38" t="s">
        <v>517</v>
      </c>
      <c r="H13" s="38"/>
      <c r="I13" s="38">
        <v>2</v>
      </c>
      <c r="J13" s="38"/>
      <c r="K13" s="38"/>
      <c r="L13" s="38"/>
      <c r="M13" s="58"/>
      <c r="N13" s="158" t="s">
        <v>517</v>
      </c>
      <c r="O13" s="136"/>
      <c r="P13" s="137"/>
      <c r="Q13" s="62"/>
      <c r="R13" s="66"/>
      <c r="S13" s="63"/>
      <c r="T13" s="40"/>
      <c r="U13" s="41"/>
      <c r="V13" s="41"/>
      <c r="W13" s="62"/>
      <c r="X13" s="65"/>
      <c r="Y13" s="66"/>
      <c r="Z13" s="40"/>
      <c r="AA13" s="41"/>
      <c r="AB13" s="41"/>
      <c r="AC13" s="41"/>
      <c r="AD13" s="9">
        <f t="shared" si="1"/>
        <v>0</v>
      </c>
      <c r="AE13" s="9"/>
      <c r="AF13" s="9"/>
      <c r="AG13" s="9"/>
      <c r="AH13" s="9"/>
      <c r="AI13" s="9"/>
      <c r="AJ13" s="9"/>
      <c r="AK13" s="9"/>
      <c r="AL13" s="9"/>
      <c r="AM13" s="9"/>
    </row>
    <row r="14" spans="1:39" s="51" customFormat="1" ht="12.75" customHeight="1">
      <c r="A14" s="38">
        <f t="shared" si="0"/>
        <v>8</v>
      </c>
      <c r="B14" s="39" t="s">
        <v>773</v>
      </c>
      <c r="C14" s="39" t="s">
        <v>774</v>
      </c>
      <c r="D14" s="49" t="s">
        <v>886</v>
      </c>
      <c r="E14" s="50">
        <v>18</v>
      </c>
      <c r="F14" s="50"/>
      <c r="G14" s="38" t="s">
        <v>517</v>
      </c>
      <c r="H14" s="38"/>
      <c r="I14" s="38">
        <v>2</v>
      </c>
      <c r="J14" s="38"/>
      <c r="K14" s="38"/>
      <c r="L14" s="38"/>
      <c r="M14" s="58"/>
      <c r="N14" s="158" t="s">
        <v>517</v>
      </c>
      <c r="O14" s="136"/>
      <c r="P14" s="137"/>
      <c r="Q14" s="62"/>
      <c r="R14" s="66"/>
      <c r="S14" s="63"/>
      <c r="T14" s="40"/>
      <c r="U14" s="41"/>
      <c r="V14" s="41"/>
      <c r="W14" s="62"/>
      <c r="X14" s="65"/>
      <c r="Y14" s="66"/>
      <c r="Z14" s="40"/>
      <c r="AA14" s="41"/>
      <c r="AB14" s="41"/>
      <c r="AC14" s="41"/>
      <c r="AD14" s="9">
        <f t="shared" si="1"/>
        <v>0</v>
      </c>
      <c r="AE14" s="9"/>
      <c r="AF14" s="9"/>
      <c r="AG14" s="9"/>
      <c r="AH14" s="9"/>
      <c r="AI14" s="9"/>
      <c r="AJ14" s="9"/>
      <c r="AK14" s="9"/>
      <c r="AL14" s="9"/>
      <c r="AM14" s="9"/>
    </row>
    <row r="15" spans="1:39" s="51" customFormat="1" ht="12.75" customHeight="1">
      <c r="A15" s="38">
        <f t="shared" si="0"/>
        <v>9</v>
      </c>
      <c r="B15" s="39" t="s">
        <v>775</v>
      </c>
      <c r="C15" s="39" t="s">
        <v>776</v>
      </c>
      <c r="D15" s="49" t="s">
        <v>888</v>
      </c>
      <c r="E15" s="50">
        <v>3</v>
      </c>
      <c r="F15" s="50"/>
      <c r="G15" s="38" t="s">
        <v>517</v>
      </c>
      <c r="H15" s="38"/>
      <c r="I15" s="38">
        <v>2</v>
      </c>
      <c r="J15" s="38"/>
      <c r="K15" s="38"/>
      <c r="L15" s="38"/>
      <c r="M15" s="58"/>
      <c r="N15" s="158" t="s">
        <v>517</v>
      </c>
      <c r="O15" s="136"/>
      <c r="P15" s="137"/>
      <c r="Q15" s="62"/>
      <c r="R15" s="66"/>
      <c r="S15" s="63"/>
      <c r="T15" s="40"/>
      <c r="U15" s="41"/>
      <c r="V15" s="41"/>
      <c r="W15" s="62"/>
      <c r="X15" s="65"/>
      <c r="Y15" s="66"/>
      <c r="Z15" s="40"/>
      <c r="AA15" s="41"/>
      <c r="AB15" s="41"/>
      <c r="AC15" s="41"/>
      <c r="AD15" s="9">
        <f t="shared" si="1"/>
        <v>0</v>
      </c>
      <c r="AE15" s="9"/>
      <c r="AF15" s="9"/>
      <c r="AG15" s="9"/>
      <c r="AH15" s="9"/>
      <c r="AI15" s="9"/>
      <c r="AJ15" s="9"/>
      <c r="AK15" s="9"/>
      <c r="AL15" s="9"/>
      <c r="AM15" s="9"/>
    </row>
    <row r="16" spans="1:39" s="51" customFormat="1" ht="12.75" customHeight="1">
      <c r="A16" s="38">
        <f t="shared" si="0"/>
        <v>10</v>
      </c>
      <c r="B16" s="39" t="s">
        <v>777</v>
      </c>
      <c r="C16" s="39" t="s">
        <v>778</v>
      </c>
      <c r="D16" s="49"/>
      <c r="E16" s="50"/>
      <c r="F16" s="50"/>
      <c r="G16" s="38" t="s">
        <v>520</v>
      </c>
      <c r="H16" s="38">
        <v>150</v>
      </c>
      <c r="I16" s="38">
        <v>2</v>
      </c>
      <c r="J16" s="38"/>
      <c r="K16" s="38"/>
      <c r="L16" s="38"/>
      <c r="M16" s="58"/>
      <c r="N16" s="158" t="s">
        <v>517</v>
      </c>
      <c r="O16" s="136"/>
      <c r="P16" s="137"/>
      <c r="Q16" s="62"/>
      <c r="R16" s="66"/>
      <c r="S16" s="63"/>
      <c r="T16" s="40"/>
      <c r="U16" s="41"/>
      <c r="V16" s="41"/>
      <c r="W16" s="62"/>
      <c r="X16" s="65"/>
      <c r="Y16" s="66"/>
      <c r="Z16" s="40"/>
      <c r="AA16" s="41"/>
      <c r="AB16" s="41"/>
      <c r="AC16" s="41"/>
      <c r="AD16" s="9">
        <f t="shared" si="1"/>
        <v>0</v>
      </c>
      <c r="AE16" s="9"/>
      <c r="AF16" s="9"/>
      <c r="AG16" s="9"/>
      <c r="AH16" s="9"/>
      <c r="AI16" s="9"/>
      <c r="AJ16" s="9"/>
      <c r="AK16" s="9"/>
      <c r="AL16" s="9"/>
      <c r="AM16" s="9"/>
    </row>
    <row r="17" spans="1:39" s="51" customFormat="1" ht="12.75" customHeight="1">
      <c r="A17" s="38">
        <f t="shared" si="0"/>
        <v>11</v>
      </c>
      <c r="B17" s="39" t="s">
        <v>779</v>
      </c>
      <c r="C17" s="39" t="s">
        <v>780</v>
      </c>
      <c r="D17" s="49" t="s">
        <v>887</v>
      </c>
      <c r="E17" s="50">
        <v>1</v>
      </c>
      <c r="F17" s="50"/>
      <c r="G17" s="38" t="s">
        <v>517</v>
      </c>
      <c r="H17" s="38"/>
      <c r="I17" s="38">
        <v>3</v>
      </c>
      <c r="J17" s="38"/>
      <c r="K17" s="38"/>
      <c r="L17" s="38"/>
      <c r="M17" s="58"/>
      <c r="N17" s="158" t="s">
        <v>517</v>
      </c>
      <c r="O17" s="136"/>
      <c r="P17" s="137"/>
      <c r="Q17" s="62"/>
      <c r="R17" s="66"/>
      <c r="S17" s="63"/>
      <c r="T17" s="40"/>
      <c r="U17" s="41"/>
      <c r="V17" s="41"/>
      <c r="W17" s="62"/>
      <c r="X17" s="65"/>
      <c r="Y17" s="66"/>
      <c r="Z17" s="40"/>
      <c r="AA17" s="41"/>
      <c r="AB17" s="41"/>
      <c r="AC17" s="41"/>
      <c r="AD17" s="9">
        <f t="shared" si="1"/>
        <v>0</v>
      </c>
      <c r="AE17" s="9"/>
      <c r="AF17" s="9"/>
      <c r="AG17" s="9"/>
      <c r="AH17" s="9"/>
      <c r="AI17" s="9"/>
      <c r="AJ17" s="9"/>
      <c r="AK17" s="9"/>
      <c r="AL17" s="9"/>
      <c r="AM17" s="9"/>
    </row>
    <row r="18" spans="1:39" s="51" customFormat="1" ht="12.75" customHeight="1">
      <c r="A18" s="38">
        <f t="shared" si="0"/>
        <v>12</v>
      </c>
      <c r="B18" s="39" t="s">
        <v>781</v>
      </c>
      <c r="C18" s="39" t="s">
        <v>55</v>
      </c>
      <c r="D18" s="49" t="s">
        <v>888</v>
      </c>
      <c r="E18" s="50">
        <v>6</v>
      </c>
      <c r="F18" s="50"/>
      <c r="G18" s="38" t="s">
        <v>517</v>
      </c>
      <c r="H18" s="38"/>
      <c r="I18" s="38">
        <v>3</v>
      </c>
      <c r="J18" s="38"/>
      <c r="K18" s="38"/>
      <c r="L18" s="38"/>
      <c r="M18" s="58"/>
      <c r="N18" s="158" t="s">
        <v>517</v>
      </c>
      <c r="O18" s="136"/>
      <c r="P18" s="137"/>
      <c r="Q18" s="62"/>
      <c r="R18" s="66"/>
      <c r="S18" s="63"/>
      <c r="T18" s="40"/>
      <c r="U18" s="41"/>
      <c r="V18" s="41"/>
      <c r="W18" s="62"/>
      <c r="X18" s="65"/>
      <c r="Y18" s="66"/>
      <c r="Z18" s="40"/>
      <c r="AA18" s="41"/>
      <c r="AB18" s="41"/>
      <c r="AC18" s="41"/>
      <c r="AD18" s="9">
        <f t="shared" si="1"/>
        <v>0</v>
      </c>
      <c r="AE18" s="9"/>
      <c r="AF18" s="9"/>
      <c r="AG18" s="9"/>
      <c r="AH18" s="9"/>
      <c r="AI18" s="9"/>
      <c r="AJ18" s="9"/>
      <c r="AK18" s="9"/>
      <c r="AL18" s="9"/>
      <c r="AM18" s="9"/>
    </row>
    <row r="19" spans="1:39" s="51" customFormat="1" ht="12.75" customHeight="1">
      <c r="A19" s="38">
        <f t="shared" si="0"/>
        <v>13</v>
      </c>
      <c r="B19" s="39"/>
      <c r="C19" s="39"/>
      <c r="D19" s="49"/>
      <c r="E19" s="50"/>
      <c r="F19" s="50"/>
      <c r="G19" s="38"/>
      <c r="H19" s="38"/>
      <c r="I19" s="38"/>
      <c r="J19" s="38"/>
      <c r="K19" s="38"/>
      <c r="L19" s="38"/>
      <c r="M19" s="58"/>
      <c r="N19" s="158"/>
      <c r="O19" s="136"/>
      <c r="P19" s="137"/>
      <c r="Q19" s="62"/>
      <c r="R19" s="66"/>
      <c r="S19" s="63"/>
      <c r="T19" s="40"/>
      <c r="U19" s="41"/>
      <c r="V19" s="41"/>
      <c r="W19" s="62"/>
      <c r="X19" s="65"/>
      <c r="Y19" s="66"/>
      <c r="Z19" s="40"/>
      <c r="AA19" s="41"/>
      <c r="AB19" s="41"/>
      <c r="AC19" s="41"/>
      <c r="AD19" s="9">
        <f t="shared" si="1"/>
        <v>0</v>
      </c>
      <c r="AE19" s="9"/>
      <c r="AF19" s="9"/>
      <c r="AG19" s="9"/>
      <c r="AH19" s="9"/>
      <c r="AI19" s="9"/>
      <c r="AJ19" s="9"/>
      <c r="AK19" s="9"/>
      <c r="AL19" s="9"/>
      <c r="AM19" s="9"/>
    </row>
    <row r="23" spans="1:39">
      <c r="A23" s="53" t="s">
        <v>490</v>
      </c>
    </row>
    <row r="24" spans="1:39" s="10" customFormat="1" ht="12.75" customHeight="1">
      <c r="A24" s="7" t="s">
        <v>26</v>
      </c>
      <c r="B24" s="7" t="s">
        <v>491</v>
      </c>
      <c r="C24" s="108" t="s">
        <v>492</v>
      </c>
      <c r="D24" s="109"/>
      <c r="E24" s="109"/>
      <c r="F24" s="110"/>
      <c r="G24" s="108" t="s">
        <v>681</v>
      </c>
      <c r="H24" s="109"/>
      <c r="I24" s="109"/>
      <c r="J24" s="109"/>
      <c r="K24" s="109"/>
      <c r="L24" s="109"/>
      <c r="M24" s="110"/>
      <c r="N24" s="108" t="s">
        <v>493</v>
      </c>
      <c r="O24" s="139"/>
      <c r="P24" s="140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</row>
    <row r="25" spans="1:39" s="51" customFormat="1" ht="12.75" customHeight="1">
      <c r="A25" s="38"/>
      <c r="B25" s="39"/>
      <c r="C25" s="135"/>
      <c r="D25" s="136"/>
      <c r="E25" s="136"/>
      <c r="F25" s="137"/>
      <c r="G25" s="135"/>
      <c r="H25" s="136"/>
      <c r="I25" s="136"/>
      <c r="J25" s="136"/>
      <c r="K25" s="136"/>
      <c r="L25" s="136"/>
      <c r="M25" s="137"/>
      <c r="N25" s="135"/>
      <c r="O25" s="136"/>
      <c r="P25" s="137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</row>
    <row r="26" spans="1:39" s="51" customFormat="1" ht="12.75" customHeight="1">
      <c r="A26" s="38"/>
      <c r="B26" s="39"/>
      <c r="C26" s="135"/>
      <c r="D26" s="136"/>
      <c r="E26" s="136"/>
      <c r="F26" s="137"/>
      <c r="G26" s="135"/>
      <c r="H26" s="136"/>
      <c r="I26" s="136"/>
      <c r="J26" s="136"/>
      <c r="K26" s="136"/>
      <c r="L26" s="136"/>
      <c r="M26" s="137"/>
      <c r="N26" s="135"/>
      <c r="O26" s="136"/>
      <c r="P26" s="137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</row>
  </sheetData>
  <mergeCells count="38">
    <mergeCell ref="A1:B1"/>
    <mergeCell ref="E1:F1"/>
    <mergeCell ref="G1:N1"/>
    <mergeCell ref="A2:B2"/>
    <mergeCell ref="E2:F2"/>
    <mergeCell ref="G2:N2"/>
    <mergeCell ref="A3:B3"/>
    <mergeCell ref="C3:D3"/>
    <mergeCell ref="E3:K3"/>
    <mergeCell ref="L3:M3"/>
    <mergeCell ref="A4:B4"/>
    <mergeCell ref="C4:D4"/>
    <mergeCell ref="E4:K4"/>
    <mergeCell ref="L4:M4"/>
    <mergeCell ref="N16:P16"/>
    <mergeCell ref="C5:D5"/>
    <mergeCell ref="N6:P6"/>
    <mergeCell ref="N7:P7"/>
    <mergeCell ref="N8:P8"/>
    <mergeCell ref="N9:P9"/>
    <mergeCell ref="N10:P10"/>
    <mergeCell ref="N11:P11"/>
    <mergeCell ref="N12:P12"/>
    <mergeCell ref="N13:P13"/>
    <mergeCell ref="N14:P14"/>
    <mergeCell ref="N15:P15"/>
    <mergeCell ref="N17:P17"/>
    <mergeCell ref="N18:P18"/>
    <mergeCell ref="N19:P19"/>
    <mergeCell ref="C24:F24"/>
    <mergeCell ref="G24:M24"/>
    <mergeCell ref="N24:P24"/>
    <mergeCell ref="C25:F25"/>
    <mergeCell ref="G25:M25"/>
    <mergeCell ref="N25:P25"/>
    <mergeCell ref="C26:F26"/>
    <mergeCell ref="G26:M26"/>
    <mergeCell ref="N26:P26"/>
  </mergeCells>
  <phoneticPr fontId="3"/>
  <conditionalFormatting sqref="A6:AC19">
    <cfRule type="expression" dxfId="17" priority="3">
      <formula>CELL("ROW")=ROW()</formula>
    </cfRule>
  </conditionalFormatting>
  <conditionalFormatting sqref="A7:AC19">
    <cfRule type="expression" dxfId="16" priority="2">
      <formula>$G7="G"</formula>
    </cfRule>
  </conditionalFormatting>
  <conditionalFormatting sqref="Y7:Y19">
    <cfRule type="expression" dxfId="15" priority="1">
      <formula>AD7&gt;1</formula>
    </cfRule>
  </conditionalFormatting>
  <pageMargins left="0.78740157480314965" right="0.39370078740157483" top="0.78740157480314965" bottom="0.55118110236220474" header="0.51181102362204722" footer="0.27559055118110237"/>
  <pageSetup paperSize="9" scale="92" orientation="landscape" horizontalDpi="300" verticalDpi="300" r:id="rId1"/>
  <headerFooter alignWithMargins="0">
    <oddHeader>&amp;C&amp;"ＭＳ Ｐゴシック,太字"&amp;14テーブル定義書</oddHeader>
    <oddFooter>&amp;L&amp;10&amp;F&amp;C&amp;10－ &amp;P ／ &amp;N －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AF707-D26C-49B9-BDDA-CC3AF3C8CC29}">
  <sheetPr codeName="Sheet472">
    <tabColor rgb="FFFFFF00"/>
  </sheetPr>
  <dimension ref="A1:AM39"/>
  <sheetViews>
    <sheetView zoomScaleNormal="100" workbookViewId="0">
      <selection sqref="A1:B1"/>
    </sheetView>
  </sheetViews>
  <sheetFormatPr defaultColWidth="8.09765625" defaultRowHeight="13.2" outlineLevelCol="1"/>
  <cols>
    <col min="1" max="1" width="4.59765625" style="52" customWidth="1"/>
    <col min="2" max="2" width="19.19921875" style="52" customWidth="1"/>
    <col min="3" max="3" width="20.19921875" style="52" customWidth="1"/>
    <col min="4" max="4" width="13.5" style="52" bestFit="1" customWidth="1"/>
    <col min="5" max="6" width="4" style="52" customWidth="1"/>
    <col min="7" max="11" width="4.19921875" style="54" customWidth="1"/>
    <col min="12" max="12" width="4.8984375" style="54" bestFit="1" customWidth="1"/>
    <col min="13" max="13" width="6.5" style="52" bestFit="1" customWidth="1"/>
    <col min="14" max="14" width="18.59765625" style="52" customWidth="1"/>
    <col min="15" max="15" width="10.5" style="52" customWidth="1"/>
    <col min="16" max="16" width="11.19921875" style="52" customWidth="1"/>
    <col min="17" max="22" width="8.19921875" style="9" hidden="1" customWidth="1" outlineLevel="1"/>
    <col min="23" max="23" width="8.19921875" style="9" customWidth="1" collapsed="1"/>
    <col min="24" max="39" width="8.19921875" style="9" customWidth="1"/>
    <col min="40" max="16384" width="8.09765625" style="52"/>
  </cols>
  <sheetData>
    <row r="1" spans="1:39" s="10" customFormat="1">
      <c r="A1" s="104" t="s">
        <v>0</v>
      </c>
      <c r="B1" s="104"/>
      <c r="C1" s="1" t="s">
        <v>502</v>
      </c>
      <c r="D1" s="2" t="s">
        <v>503</v>
      </c>
      <c r="E1" s="108" t="s">
        <v>504</v>
      </c>
      <c r="F1" s="110"/>
      <c r="G1" s="111" t="s">
        <v>505</v>
      </c>
      <c r="H1" s="111"/>
      <c r="I1" s="111"/>
      <c r="J1" s="166"/>
      <c r="K1" s="166"/>
      <c r="L1" s="166"/>
      <c r="M1" s="166"/>
      <c r="N1" s="166"/>
      <c r="O1" s="7" t="s">
        <v>4</v>
      </c>
      <c r="P1" s="7" t="s">
        <v>5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s="10" customFormat="1" ht="13.5" customHeight="1">
      <c r="A2" s="141" t="s">
        <v>506</v>
      </c>
      <c r="B2" s="142"/>
      <c r="C2" s="11" t="s">
        <v>782</v>
      </c>
      <c r="D2" s="56" t="s">
        <v>783</v>
      </c>
      <c r="E2" s="167">
        <v>854</v>
      </c>
      <c r="F2" s="168"/>
      <c r="G2" s="169"/>
      <c r="H2" s="170"/>
      <c r="I2" s="170"/>
      <c r="J2" s="170"/>
      <c r="K2" s="170"/>
      <c r="L2" s="170"/>
      <c r="M2" s="170"/>
      <c r="N2" s="171"/>
      <c r="O2" s="57" t="s">
        <v>508</v>
      </c>
      <c r="P2" s="20">
        <v>45323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s="10" customFormat="1" ht="13.5" customHeight="1">
      <c r="A3" s="104" t="s">
        <v>8</v>
      </c>
      <c r="B3" s="104"/>
      <c r="C3" s="105" t="s">
        <v>9</v>
      </c>
      <c r="D3" s="159"/>
      <c r="E3" s="160" t="s">
        <v>509</v>
      </c>
      <c r="F3" s="160"/>
      <c r="G3" s="160"/>
      <c r="H3" s="160"/>
      <c r="I3" s="160"/>
      <c r="J3" s="160"/>
      <c r="K3" s="160"/>
      <c r="L3" s="161" t="s">
        <v>510</v>
      </c>
      <c r="M3" s="162"/>
      <c r="N3" s="24"/>
      <c r="O3" s="7" t="s">
        <v>511</v>
      </c>
      <c r="P3" s="7" t="s">
        <v>512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</row>
    <row r="4" spans="1:39" s="10" customFormat="1" ht="13.5" customHeight="1">
      <c r="A4" s="112" t="s">
        <v>783</v>
      </c>
      <c r="B4" s="112"/>
      <c r="C4" s="163" t="s">
        <v>852</v>
      </c>
      <c r="D4" s="164"/>
      <c r="E4" s="165" t="s">
        <v>784</v>
      </c>
      <c r="F4" s="165"/>
      <c r="G4" s="165"/>
      <c r="H4" s="165"/>
      <c r="I4" s="165"/>
      <c r="J4" s="165"/>
      <c r="K4" s="165"/>
      <c r="L4" s="116">
        <v>8062</v>
      </c>
      <c r="M4" s="118"/>
      <c r="N4" s="27"/>
      <c r="O4" s="57"/>
      <c r="P4" s="20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</row>
    <row r="5" spans="1:39" s="10" customFormat="1" ht="4.2" customHeight="1">
      <c r="A5" s="35"/>
      <c r="B5" s="35"/>
      <c r="C5" s="112"/>
      <c r="D5" s="112"/>
      <c r="E5" s="35"/>
      <c r="F5" s="35"/>
      <c r="G5" s="36"/>
      <c r="H5" s="36"/>
      <c r="I5" s="36"/>
      <c r="J5" s="36"/>
      <c r="K5" s="36"/>
      <c r="L5" s="36"/>
      <c r="M5" s="35"/>
      <c r="N5" s="35"/>
      <c r="O5" s="35"/>
      <c r="P5" s="35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</row>
    <row r="6" spans="1:39" s="10" customFormat="1" ht="12.75" customHeight="1">
      <c r="A6" s="7" t="s">
        <v>26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513</v>
      </c>
      <c r="H6" s="7" t="s">
        <v>514</v>
      </c>
      <c r="I6" s="7" t="s">
        <v>515</v>
      </c>
      <c r="J6" s="7" t="s">
        <v>516</v>
      </c>
      <c r="K6" s="7" t="s">
        <v>34</v>
      </c>
      <c r="L6" s="7" t="s">
        <v>35</v>
      </c>
      <c r="M6" s="28" t="s">
        <v>36</v>
      </c>
      <c r="N6" s="108" t="s">
        <v>37</v>
      </c>
      <c r="O6" s="139"/>
      <c r="P6" s="140"/>
      <c r="Q6" s="59" t="s">
        <v>833</v>
      </c>
      <c r="R6" s="59" t="s">
        <v>834</v>
      </c>
      <c r="S6" s="59" t="s">
        <v>28</v>
      </c>
      <c r="T6" s="59" t="s">
        <v>44</v>
      </c>
      <c r="U6" s="59" t="s">
        <v>45</v>
      </c>
      <c r="V6" s="59" t="s">
        <v>46</v>
      </c>
      <c r="W6" s="60" t="s">
        <v>835</v>
      </c>
      <c r="X6" s="61" t="s">
        <v>836</v>
      </c>
      <c r="Y6" s="61" t="s">
        <v>28</v>
      </c>
      <c r="Z6" s="61" t="s">
        <v>29</v>
      </c>
      <c r="AA6" s="61" t="s">
        <v>30</v>
      </c>
      <c r="AB6" s="61" t="s">
        <v>31</v>
      </c>
      <c r="AC6" s="61" t="s">
        <v>837</v>
      </c>
      <c r="AD6" s="9" t="s">
        <v>48</v>
      </c>
      <c r="AE6" s="9"/>
      <c r="AF6" s="9"/>
      <c r="AG6" s="9"/>
      <c r="AH6" s="9"/>
      <c r="AI6" s="9"/>
      <c r="AJ6" s="9"/>
      <c r="AK6" s="9"/>
      <c r="AL6" s="9"/>
      <c r="AM6" s="9"/>
    </row>
    <row r="7" spans="1:39" s="51" customFormat="1" ht="12.75" customHeight="1">
      <c r="A7" s="38">
        <f>ROW()-6</f>
        <v>1</v>
      </c>
      <c r="B7" s="39" t="s">
        <v>785</v>
      </c>
      <c r="C7" s="39" t="s">
        <v>786</v>
      </c>
      <c r="D7" s="49" t="s">
        <v>887</v>
      </c>
      <c r="E7" s="50">
        <v>8</v>
      </c>
      <c r="F7" s="50"/>
      <c r="G7" s="38" t="s">
        <v>517</v>
      </c>
      <c r="H7" s="38"/>
      <c r="I7" s="38">
        <v>2</v>
      </c>
      <c r="J7" s="38">
        <v>1</v>
      </c>
      <c r="K7" s="38"/>
      <c r="L7" s="38"/>
      <c r="M7" s="58"/>
      <c r="N7" s="158" t="s">
        <v>762</v>
      </c>
      <c r="O7" s="136"/>
      <c r="P7" s="137"/>
      <c r="Q7" s="62"/>
      <c r="R7" s="63"/>
      <c r="S7" s="63"/>
      <c r="T7" s="40"/>
      <c r="U7" s="41"/>
      <c r="V7" s="41"/>
      <c r="W7" s="62"/>
      <c r="X7" s="63"/>
      <c r="Y7" s="63"/>
      <c r="Z7" s="40"/>
      <c r="AA7" s="41"/>
      <c r="AB7" s="41"/>
      <c r="AC7" s="41"/>
      <c r="AD7" s="9">
        <f>COUNTIF($Y$7:$Y$46, Y7)</f>
        <v>0</v>
      </c>
      <c r="AE7" s="9"/>
      <c r="AF7" s="9"/>
      <c r="AG7" s="9"/>
      <c r="AH7" s="9"/>
      <c r="AI7" s="9"/>
      <c r="AJ7" s="9"/>
      <c r="AK7" s="9"/>
      <c r="AL7" s="9"/>
      <c r="AM7" s="9"/>
    </row>
    <row r="8" spans="1:39" s="51" customFormat="1" ht="12.75" customHeight="1">
      <c r="A8" s="38">
        <f t="shared" ref="A8:A32" si="0">ROW()-6</f>
        <v>2</v>
      </c>
      <c r="B8" s="39" t="s">
        <v>787</v>
      </c>
      <c r="C8" s="39" t="s">
        <v>788</v>
      </c>
      <c r="D8" s="49" t="s">
        <v>887</v>
      </c>
      <c r="E8" s="50">
        <v>9</v>
      </c>
      <c r="F8" s="50"/>
      <c r="G8" s="38" t="s">
        <v>517</v>
      </c>
      <c r="H8" s="38"/>
      <c r="I8" s="38">
        <v>2</v>
      </c>
      <c r="J8" s="38"/>
      <c r="K8" s="38"/>
      <c r="L8" s="38"/>
      <c r="M8" s="58"/>
      <c r="N8" s="158" t="s">
        <v>517</v>
      </c>
      <c r="O8" s="136"/>
      <c r="P8" s="137"/>
      <c r="Q8" s="62"/>
      <c r="R8" s="63"/>
      <c r="S8" s="63"/>
      <c r="T8" s="40"/>
      <c r="U8" s="41"/>
      <c r="V8" s="41"/>
      <c r="W8" s="62"/>
      <c r="X8" s="64"/>
      <c r="Y8" s="63"/>
      <c r="Z8" s="63"/>
      <c r="AA8" s="41"/>
      <c r="AB8" s="41"/>
      <c r="AC8" s="41"/>
      <c r="AD8" s="9">
        <f t="shared" ref="AD8:AD31" si="1">COUNTIF($Y$7:$Y$46, Y8)</f>
        <v>0</v>
      </c>
      <c r="AE8" s="9"/>
      <c r="AF8" s="9"/>
      <c r="AG8" s="9"/>
      <c r="AH8" s="9"/>
      <c r="AI8" s="9"/>
      <c r="AJ8" s="9"/>
      <c r="AK8" s="9"/>
      <c r="AL8" s="9"/>
      <c r="AM8" s="9"/>
    </row>
    <row r="9" spans="1:39" s="51" customFormat="1" ht="12.75" customHeight="1">
      <c r="A9" s="38">
        <f t="shared" si="0"/>
        <v>3</v>
      </c>
      <c r="B9" s="39" t="s">
        <v>789</v>
      </c>
      <c r="C9" s="39" t="s">
        <v>790</v>
      </c>
      <c r="D9" s="49" t="s">
        <v>887</v>
      </c>
      <c r="E9" s="50">
        <v>1</v>
      </c>
      <c r="F9" s="50"/>
      <c r="G9" s="38" t="s">
        <v>517</v>
      </c>
      <c r="H9" s="38"/>
      <c r="I9" s="38">
        <v>2</v>
      </c>
      <c r="J9" s="38"/>
      <c r="K9" s="38"/>
      <c r="L9" s="38"/>
      <c r="M9" s="58"/>
      <c r="N9" s="158" t="s">
        <v>517</v>
      </c>
      <c r="O9" s="136"/>
      <c r="P9" s="137"/>
      <c r="Q9" s="62"/>
      <c r="R9" s="63"/>
      <c r="S9" s="63"/>
      <c r="T9" s="40"/>
      <c r="U9" s="41"/>
      <c r="V9" s="41"/>
      <c r="W9" s="62"/>
      <c r="X9" s="40"/>
      <c r="Y9" s="63"/>
      <c r="Z9" s="40"/>
      <c r="AA9" s="41"/>
      <c r="AB9" s="41"/>
      <c r="AC9" s="41"/>
      <c r="AD9" s="9">
        <f t="shared" si="1"/>
        <v>0</v>
      </c>
      <c r="AE9" s="9"/>
      <c r="AF9" s="9"/>
      <c r="AG9" s="9"/>
      <c r="AH9" s="9"/>
      <c r="AI9" s="9"/>
      <c r="AJ9" s="9"/>
      <c r="AK9" s="9"/>
      <c r="AL9" s="9"/>
      <c r="AM9" s="9"/>
    </row>
    <row r="10" spans="1:39" s="51" customFormat="1" ht="12.75" customHeight="1">
      <c r="A10" s="38">
        <f t="shared" si="0"/>
        <v>4</v>
      </c>
      <c r="B10" s="39" t="s">
        <v>791</v>
      </c>
      <c r="C10" s="39" t="s">
        <v>622</v>
      </c>
      <c r="D10" s="49"/>
      <c r="E10" s="50"/>
      <c r="F10" s="50"/>
      <c r="G10" s="38" t="s">
        <v>520</v>
      </c>
      <c r="H10" s="38"/>
      <c r="I10" s="38">
        <v>2</v>
      </c>
      <c r="J10" s="38"/>
      <c r="K10" s="38"/>
      <c r="L10" s="38"/>
      <c r="M10" s="58"/>
      <c r="N10" s="158" t="s">
        <v>517</v>
      </c>
      <c r="O10" s="136"/>
      <c r="P10" s="137"/>
      <c r="Q10" s="62"/>
      <c r="R10" s="39"/>
      <c r="S10" s="39"/>
      <c r="T10" s="49"/>
      <c r="U10" s="50"/>
      <c r="V10" s="50"/>
      <c r="W10" s="62"/>
      <c r="X10" s="65"/>
      <c r="Y10" s="66"/>
      <c r="Z10" s="40"/>
      <c r="AA10" s="41"/>
      <c r="AB10" s="41"/>
      <c r="AC10" s="41"/>
      <c r="AD10" s="9">
        <f t="shared" si="1"/>
        <v>0</v>
      </c>
      <c r="AE10" s="9"/>
      <c r="AF10" s="9"/>
      <c r="AG10" s="9"/>
      <c r="AH10" s="9"/>
      <c r="AI10" s="9"/>
      <c r="AJ10" s="9"/>
      <c r="AK10" s="9"/>
      <c r="AL10" s="9"/>
      <c r="AM10" s="9"/>
    </row>
    <row r="11" spans="1:39" s="51" customFormat="1" ht="12.75" customHeight="1">
      <c r="A11" s="38">
        <f t="shared" si="0"/>
        <v>5</v>
      </c>
      <c r="B11" s="39" t="s">
        <v>792</v>
      </c>
      <c r="C11" s="39" t="s">
        <v>793</v>
      </c>
      <c r="D11" s="49" t="s">
        <v>887</v>
      </c>
      <c r="E11" s="50">
        <v>4</v>
      </c>
      <c r="F11" s="50"/>
      <c r="G11" s="38" t="s">
        <v>517</v>
      </c>
      <c r="H11" s="38"/>
      <c r="I11" s="38">
        <v>3</v>
      </c>
      <c r="J11" s="38"/>
      <c r="K11" s="38"/>
      <c r="L11" s="38"/>
      <c r="M11" s="58"/>
      <c r="N11" s="158" t="s">
        <v>517</v>
      </c>
      <c r="O11" s="136"/>
      <c r="P11" s="137"/>
      <c r="Q11" s="62"/>
      <c r="R11" s="67"/>
      <c r="S11" s="63"/>
      <c r="T11" s="40"/>
      <c r="U11" s="41"/>
      <c r="V11" s="41"/>
      <c r="W11" s="62"/>
      <c r="X11" s="40"/>
      <c r="Y11" s="63"/>
      <c r="Z11" s="40"/>
      <c r="AA11" s="41"/>
      <c r="AB11" s="41"/>
      <c r="AC11" s="41"/>
      <c r="AD11" s="9">
        <f t="shared" si="1"/>
        <v>0</v>
      </c>
      <c r="AE11" s="9"/>
      <c r="AF11" s="9"/>
      <c r="AG11" s="9"/>
      <c r="AH11" s="9"/>
      <c r="AI11" s="9"/>
      <c r="AJ11" s="9"/>
      <c r="AK11" s="9"/>
      <c r="AL11" s="9"/>
      <c r="AM11" s="9"/>
    </row>
    <row r="12" spans="1:39" s="51" customFormat="1" ht="12.75" customHeight="1">
      <c r="A12" s="38">
        <f t="shared" si="0"/>
        <v>6</v>
      </c>
      <c r="B12" s="39" t="s">
        <v>794</v>
      </c>
      <c r="C12" s="39" t="s">
        <v>795</v>
      </c>
      <c r="D12" s="49" t="s">
        <v>887</v>
      </c>
      <c r="E12" s="50">
        <v>6</v>
      </c>
      <c r="F12" s="50"/>
      <c r="G12" s="38" t="s">
        <v>517</v>
      </c>
      <c r="H12" s="38"/>
      <c r="I12" s="38">
        <v>3</v>
      </c>
      <c r="J12" s="38"/>
      <c r="K12" s="38"/>
      <c r="L12" s="38"/>
      <c r="M12" s="58"/>
      <c r="N12" s="158" t="s">
        <v>517</v>
      </c>
      <c r="O12" s="136"/>
      <c r="P12" s="137"/>
      <c r="Q12" s="62"/>
      <c r="R12" s="66"/>
      <c r="S12" s="63"/>
      <c r="T12" s="40"/>
      <c r="U12" s="41"/>
      <c r="V12" s="41"/>
      <c r="W12" s="62"/>
      <c r="X12" s="65"/>
      <c r="Y12" s="66"/>
      <c r="Z12" s="40"/>
      <c r="AA12" s="41"/>
      <c r="AB12" s="41"/>
      <c r="AC12" s="41"/>
      <c r="AD12" s="9">
        <f t="shared" si="1"/>
        <v>0</v>
      </c>
      <c r="AE12" s="9"/>
      <c r="AF12" s="9"/>
      <c r="AG12" s="9"/>
      <c r="AH12" s="9"/>
      <c r="AI12" s="9"/>
      <c r="AJ12" s="9"/>
      <c r="AK12" s="9"/>
      <c r="AL12" s="9"/>
      <c r="AM12" s="9"/>
    </row>
    <row r="13" spans="1:39" s="51" customFormat="1" ht="12.75" customHeight="1">
      <c r="A13" s="38">
        <f t="shared" si="0"/>
        <v>7</v>
      </c>
      <c r="B13" s="39" t="s">
        <v>796</v>
      </c>
      <c r="C13" s="39" t="s">
        <v>797</v>
      </c>
      <c r="D13" s="49" t="s">
        <v>887</v>
      </c>
      <c r="E13" s="50">
        <v>4</v>
      </c>
      <c r="F13" s="50"/>
      <c r="G13" s="38" t="s">
        <v>517</v>
      </c>
      <c r="H13" s="38"/>
      <c r="I13" s="38">
        <v>3</v>
      </c>
      <c r="J13" s="38"/>
      <c r="K13" s="38"/>
      <c r="L13" s="38"/>
      <c r="M13" s="58"/>
      <c r="N13" s="158" t="s">
        <v>517</v>
      </c>
      <c r="O13" s="136"/>
      <c r="P13" s="137"/>
      <c r="Q13" s="62"/>
      <c r="R13" s="66"/>
      <c r="S13" s="63"/>
      <c r="T13" s="40"/>
      <c r="U13" s="41"/>
      <c r="V13" s="41"/>
      <c r="W13" s="62"/>
      <c r="X13" s="65"/>
      <c r="Y13" s="66"/>
      <c r="Z13" s="40"/>
      <c r="AA13" s="41"/>
      <c r="AB13" s="41"/>
      <c r="AC13" s="41"/>
      <c r="AD13" s="9">
        <f t="shared" si="1"/>
        <v>0</v>
      </c>
      <c r="AE13" s="9"/>
      <c r="AF13" s="9"/>
      <c r="AG13" s="9"/>
      <c r="AH13" s="9"/>
      <c r="AI13" s="9"/>
      <c r="AJ13" s="9"/>
      <c r="AK13" s="9"/>
      <c r="AL13" s="9"/>
      <c r="AM13" s="9"/>
    </row>
    <row r="14" spans="1:39" s="51" customFormat="1" ht="12.75" customHeight="1">
      <c r="A14" s="38">
        <f t="shared" si="0"/>
        <v>8</v>
      </c>
      <c r="B14" s="39" t="s">
        <v>798</v>
      </c>
      <c r="C14" s="39" t="s">
        <v>664</v>
      </c>
      <c r="D14" s="49" t="s">
        <v>887</v>
      </c>
      <c r="E14" s="50">
        <v>2</v>
      </c>
      <c r="F14" s="50"/>
      <c r="G14" s="38" t="s">
        <v>517</v>
      </c>
      <c r="H14" s="38"/>
      <c r="I14" s="38">
        <v>2</v>
      </c>
      <c r="J14" s="38"/>
      <c r="K14" s="38"/>
      <c r="L14" s="38"/>
      <c r="M14" s="58"/>
      <c r="N14" s="158" t="s">
        <v>517</v>
      </c>
      <c r="O14" s="136"/>
      <c r="P14" s="137"/>
      <c r="Q14" s="62"/>
      <c r="R14" s="66"/>
      <c r="S14" s="63"/>
      <c r="T14" s="40"/>
      <c r="U14" s="41"/>
      <c r="V14" s="41"/>
      <c r="W14" s="62"/>
      <c r="X14" s="65"/>
      <c r="Y14" s="66"/>
      <c r="Z14" s="40"/>
      <c r="AA14" s="41"/>
      <c r="AB14" s="41"/>
      <c r="AC14" s="41"/>
      <c r="AD14" s="9">
        <f t="shared" si="1"/>
        <v>0</v>
      </c>
      <c r="AE14" s="9"/>
      <c r="AF14" s="9"/>
      <c r="AG14" s="9"/>
      <c r="AH14" s="9"/>
      <c r="AI14" s="9"/>
      <c r="AJ14" s="9"/>
      <c r="AK14" s="9"/>
      <c r="AL14" s="9"/>
      <c r="AM14" s="9"/>
    </row>
    <row r="15" spans="1:39" s="51" customFormat="1" ht="12.75" customHeight="1">
      <c r="A15" s="38">
        <f t="shared" si="0"/>
        <v>9</v>
      </c>
      <c r="B15" s="39" t="s">
        <v>799</v>
      </c>
      <c r="C15" s="39" t="s">
        <v>800</v>
      </c>
      <c r="D15" s="49" t="s">
        <v>887</v>
      </c>
      <c r="E15" s="50">
        <v>1</v>
      </c>
      <c r="F15" s="50"/>
      <c r="G15" s="38" t="s">
        <v>517</v>
      </c>
      <c r="H15" s="38"/>
      <c r="I15" s="38">
        <v>2</v>
      </c>
      <c r="J15" s="38"/>
      <c r="K15" s="38"/>
      <c r="L15" s="38"/>
      <c r="M15" s="58"/>
      <c r="N15" s="158" t="s">
        <v>801</v>
      </c>
      <c r="O15" s="136"/>
      <c r="P15" s="137"/>
      <c r="Q15" s="62"/>
      <c r="R15" s="66"/>
      <c r="S15" s="63"/>
      <c r="T15" s="40"/>
      <c r="U15" s="41"/>
      <c r="V15" s="41"/>
      <c r="W15" s="62"/>
      <c r="X15" s="65"/>
      <c r="Y15" s="66"/>
      <c r="Z15" s="40"/>
      <c r="AA15" s="41"/>
      <c r="AB15" s="41"/>
      <c r="AC15" s="41"/>
      <c r="AD15" s="9">
        <f t="shared" si="1"/>
        <v>0</v>
      </c>
      <c r="AE15" s="9"/>
      <c r="AF15" s="9"/>
      <c r="AG15" s="9"/>
      <c r="AH15" s="9"/>
      <c r="AI15" s="9"/>
      <c r="AJ15" s="9"/>
      <c r="AK15" s="9"/>
      <c r="AL15" s="9"/>
      <c r="AM15" s="9"/>
    </row>
    <row r="16" spans="1:39" s="51" customFormat="1" ht="12.75" customHeight="1">
      <c r="A16" s="38">
        <f t="shared" si="0"/>
        <v>10</v>
      </c>
      <c r="B16" s="39" t="s">
        <v>802</v>
      </c>
      <c r="C16" s="39" t="s">
        <v>624</v>
      </c>
      <c r="D16" s="49"/>
      <c r="E16" s="50"/>
      <c r="F16" s="50"/>
      <c r="G16" s="38" t="s">
        <v>520</v>
      </c>
      <c r="H16" s="38"/>
      <c r="I16" s="38">
        <v>2</v>
      </c>
      <c r="J16" s="38"/>
      <c r="K16" s="38"/>
      <c r="L16" s="38"/>
      <c r="M16" s="58"/>
      <c r="N16" s="158" t="s">
        <v>517</v>
      </c>
      <c r="O16" s="136"/>
      <c r="P16" s="137"/>
      <c r="Q16" s="62"/>
      <c r="R16" s="66"/>
      <c r="S16" s="63"/>
      <c r="T16" s="40"/>
      <c r="U16" s="41"/>
      <c r="V16" s="41"/>
      <c r="W16" s="62"/>
      <c r="X16" s="65"/>
      <c r="Y16" s="66"/>
      <c r="Z16" s="40"/>
      <c r="AA16" s="41"/>
      <c r="AB16" s="41"/>
      <c r="AC16" s="41"/>
      <c r="AD16" s="9">
        <f t="shared" si="1"/>
        <v>0</v>
      </c>
      <c r="AE16" s="9"/>
      <c r="AF16" s="9"/>
      <c r="AG16" s="9"/>
      <c r="AH16" s="9"/>
      <c r="AI16" s="9"/>
      <c r="AJ16" s="9"/>
      <c r="AK16" s="9"/>
      <c r="AL16" s="9"/>
      <c r="AM16" s="9"/>
    </row>
    <row r="17" spans="1:39" s="51" customFormat="1" ht="12.75" customHeight="1">
      <c r="A17" s="38">
        <f t="shared" si="0"/>
        <v>11</v>
      </c>
      <c r="B17" s="39" t="s">
        <v>803</v>
      </c>
      <c r="C17" s="39" t="s">
        <v>804</v>
      </c>
      <c r="D17" s="49" t="s">
        <v>887</v>
      </c>
      <c r="E17" s="50">
        <v>4</v>
      </c>
      <c r="F17" s="50"/>
      <c r="G17" s="38" t="s">
        <v>517</v>
      </c>
      <c r="H17" s="38"/>
      <c r="I17" s="38">
        <v>3</v>
      </c>
      <c r="J17" s="38"/>
      <c r="K17" s="38"/>
      <c r="L17" s="38"/>
      <c r="M17" s="58"/>
      <c r="N17" s="158" t="s">
        <v>517</v>
      </c>
      <c r="O17" s="136"/>
      <c r="P17" s="137"/>
      <c r="Q17" s="62"/>
      <c r="R17" s="66"/>
      <c r="S17" s="63"/>
      <c r="T17" s="40"/>
      <c r="U17" s="41"/>
      <c r="V17" s="41"/>
      <c r="W17" s="62"/>
      <c r="X17" s="65"/>
      <c r="Y17" s="66"/>
      <c r="Z17" s="40"/>
      <c r="AA17" s="41"/>
      <c r="AB17" s="41"/>
      <c r="AC17" s="41"/>
      <c r="AD17" s="9">
        <f t="shared" si="1"/>
        <v>0</v>
      </c>
      <c r="AE17" s="9"/>
      <c r="AF17" s="9"/>
      <c r="AG17" s="9"/>
      <c r="AH17" s="9"/>
      <c r="AI17" s="9"/>
      <c r="AJ17" s="9"/>
      <c r="AK17" s="9"/>
      <c r="AL17" s="9"/>
      <c r="AM17" s="9"/>
    </row>
    <row r="18" spans="1:39" s="51" customFormat="1" ht="12.75" customHeight="1">
      <c r="A18" s="38">
        <f t="shared" si="0"/>
        <v>12</v>
      </c>
      <c r="B18" s="39" t="s">
        <v>805</v>
      </c>
      <c r="C18" s="39" t="s">
        <v>806</v>
      </c>
      <c r="D18" s="49" t="s">
        <v>887</v>
      </c>
      <c r="E18" s="50">
        <v>6</v>
      </c>
      <c r="F18" s="50"/>
      <c r="G18" s="38" t="s">
        <v>517</v>
      </c>
      <c r="H18" s="38"/>
      <c r="I18" s="38">
        <v>3</v>
      </c>
      <c r="J18" s="38"/>
      <c r="K18" s="38"/>
      <c r="L18" s="38"/>
      <c r="M18" s="58"/>
      <c r="N18" s="158" t="s">
        <v>517</v>
      </c>
      <c r="O18" s="136"/>
      <c r="P18" s="137"/>
      <c r="Q18" s="62"/>
      <c r="R18" s="66"/>
      <c r="S18" s="63"/>
      <c r="T18" s="40"/>
      <c r="U18" s="41"/>
      <c r="V18" s="41"/>
      <c r="W18" s="62"/>
      <c r="X18" s="65"/>
      <c r="Y18" s="66"/>
      <c r="Z18" s="40"/>
      <c r="AA18" s="41"/>
      <c r="AB18" s="41"/>
      <c r="AC18" s="41"/>
      <c r="AD18" s="9">
        <f t="shared" si="1"/>
        <v>0</v>
      </c>
      <c r="AE18" s="9"/>
      <c r="AF18" s="9"/>
      <c r="AG18" s="9"/>
      <c r="AH18" s="9"/>
      <c r="AI18" s="9"/>
      <c r="AJ18" s="9"/>
      <c r="AK18" s="9"/>
      <c r="AL18" s="9"/>
      <c r="AM18" s="9"/>
    </row>
    <row r="19" spans="1:39" s="51" customFormat="1" ht="12.75" customHeight="1">
      <c r="A19" s="38">
        <f t="shared" si="0"/>
        <v>13</v>
      </c>
      <c r="B19" s="39" t="s">
        <v>807</v>
      </c>
      <c r="C19" s="39" t="s">
        <v>808</v>
      </c>
      <c r="D19" s="49" t="s">
        <v>888</v>
      </c>
      <c r="E19" s="50">
        <v>3</v>
      </c>
      <c r="F19" s="50"/>
      <c r="G19" s="38" t="s">
        <v>517</v>
      </c>
      <c r="H19" s="38"/>
      <c r="I19" s="38">
        <v>2</v>
      </c>
      <c r="J19" s="38"/>
      <c r="K19" s="38"/>
      <c r="L19" s="38"/>
      <c r="M19" s="58"/>
      <c r="N19" s="158" t="s">
        <v>517</v>
      </c>
      <c r="O19" s="136"/>
      <c r="P19" s="137"/>
      <c r="Q19" s="62"/>
      <c r="R19" s="66"/>
      <c r="S19" s="63"/>
      <c r="T19" s="40"/>
      <c r="U19" s="41"/>
      <c r="V19" s="41"/>
      <c r="W19" s="62"/>
      <c r="X19" s="65"/>
      <c r="Y19" s="66"/>
      <c r="Z19" s="40"/>
      <c r="AA19" s="41"/>
      <c r="AB19" s="41"/>
      <c r="AC19" s="41"/>
      <c r="AD19" s="9">
        <f t="shared" si="1"/>
        <v>0</v>
      </c>
      <c r="AE19" s="9"/>
      <c r="AF19" s="9"/>
      <c r="AG19" s="9"/>
      <c r="AH19" s="9"/>
      <c r="AI19" s="9"/>
      <c r="AJ19" s="9"/>
      <c r="AK19" s="9"/>
      <c r="AL19" s="9"/>
      <c r="AM19" s="9"/>
    </row>
    <row r="20" spans="1:39" s="51" customFormat="1" ht="12.75" customHeight="1">
      <c r="A20" s="38">
        <f t="shared" si="0"/>
        <v>14</v>
      </c>
      <c r="B20" s="39" t="s">
        <v>809</v>
      </c>
      <c r="C20" s="39" t="s">
        <v>810</v>
      </c>
      <c r="D20" s="49" t="s">
        <v>888</v>
      </c>
      <c r="E20" s="50">
        <v>4</v>
      </c>
      <c r="F20" s="50"/>
      <c r="G20" s="38" t="s">
        <v>517</v>
      </c>
      <c r="H20" s="38"/>
      <c r="I20" s="38">
        <v>2</v>
      </c>
      <c r="J20" s="38"/>
      <c r="K20" s="38"/>
      <c r="L20" s="38"/>
      <c r="M20" s="58"/>
      <c r="N20" s="158" t="s">
        <v>517</v>
      </c>
      <c r="O20" s="136"/>
      <c r="P20" s="137"/>
      <c r="Q20" s="62"/>
      <c r="R20" s="66"/>
      <c r="S20" s="63"/>
      <c r="T20" s="40"/>
      <c r="U20" s="41"/>
      <c r="V20" s="41"/>
      <c r="W20" s="62"/>
      <c r="X20" s="65"/>
      <c r="Y20" s="66"/>
      <c r="Z20" s="40"/>
      <c r="AA20" s="41"/>
      <c r="AB20" s="41"/>
      <c r="AC20" s="41"/>
      <c r="AD20" s="9">
        <f t="shared" si="1"/>
        <v>0</v>
      </c>
      <c r="AE20" s="9"/>
      <c r="AF20" s="9"/>
      <c r="AG20" s="9"/>
      <c r="AH20" s="9"/>
      <c r="AI20" s="9"/>
      <c r="AJ20" s="9"/>
      <c r="AK20" s="9"/>
      <c r="AL20" s="9"/>
      <c r="AM20" s="9"/>
    </row>
    <row r="21" spans="1:39" s="51" customFormat="1" ht="12.75" customHeight="1">
      <c r="A21" s="38">
        <f t="shared" si="0"/>
        <v>15</v>
      </c>
      <c r="B21" s="39" t="s">
        <v>811</v>
      </c>
      <c r="C21" s="39" t="s">
        <v>812</v>
      </c>
      <c r="D21" s="49" t="s">
        <v>887</v>
      </c>
      <c r="E21" s="50">
        <v>1</v>
      </c>
      <c r="F21" s="50"/>
      <c r="G21" s="38" t="s">
        <v>517</v>
      </c>
      <c r="H21" s="38"/>
      <c r="I21" s="38">
        <v>2</v>
      </c>
      <c r="J21" s="38"/>
      <c r="K21" s="38"/>
      <c r="L21" s="38"/>
      <c r="M21" s="58"/>
      <c r="N21" s="158" t="s">
        <v>517</v>
      </c>
      <c r="O21" s="136"/>
      <c r="P21" s="137"/>
      <c r="Q21" s="62"/>
      <c r="R21" s="66"/>
      <c r="S21" s="63"/>
      <c r="T21" s="40"/>
      <c r="U21" s="41"/>
      <c r="V21" s="41"/>
      <c r="W21" s="62"/>
      <c r="X21" s="65"/>
      <c r="Y21" s="66"/>
      <c r="Z21" s="40"/>
      <c r="AA21" s="41"/>
      <c r="AB21" s="41"/>
      <c r="AC21" s="41"/>
      <c r="AD21" s="9">
        <f t="shared" si="1"/>
        <v>0</v>
      </c>
      <c r="AE21" s="9"/>
      <c r="AF21" s="9"/>
      <c r="AG21" s="9"/>
      <c r="AH21" s="9"/>
      <c r="AI21" s="9"/>
      <c r="AJ21" s="9"/>
      <c r="AK21" s="9"/>
      <c r="AL21" s="9"/>
      <c r="AM21" s="9"/>
    </row>
    <row r="22" spans="1:39" s="51" customFormat="1" ht="12.75" customHeight="1">
      <c r="A22" s="38">
        <f t="shared" si="0"/>
        <v>16</v>
      </c>
      <c r="B22" s="39" t="s">
        <v>813</v>
      </c>
      <c r="C22" s="39" t="s">
        <v>814</v>
      </c>
      <c r="D22" s="49" t="s">
        <v>888</v>
      </c>
      <c r="E22" s="50">
        <v>3</v>
      </c>
      <c r="F22" s="50"/>
      <c r="G22" s="38" t="s">
        <v>517</v>
      </c>
      <c r="H22" s="38"/>
      <c r="I22" s="38">
        <v>2</v>
      </c>
      <c r="J22" s="38"/>
      <c r="K22" s="38"/>
      <c r="L22" s="38"/>
      <c r="M22" s="58"/>
      <c r="N22" s="158" t="s">
        <v>517</v>
      </c>
      <c r="O22" s="136"/>
      <c r="P22" s="137"/>
      <c r="Q22" s="62"/>
      <c r="R22" s="66"/>
      <c r="S22" s="63"/>
      <c r="T22" s="40"/>
      <c r="U22" s="41"/>
      <c r="V22" s="41"/>
      <c r="W22" s="62"/>
      <c r="X22" s="65"/>
      <c r="Y22" s="66"/>
      <c r="Z22" s="40"/>
      <c r="AA22" s="41"/>
      <c r="AB22" s="41"/>
      <c r="AC22" s="41"/>
      <c r="AD22" s="9">
        <f t="shared" si="1"/>
        <v>0</v>
      </c>
      <c r="AE22" s="9"/>
      <c r="AF22" s="9"/>
      <c r="AG22" s="9"/>
      <c r="AH22" s="9"/>
      <c r="AI22" s="9"/>
      <c r="AJ22" s="9"/>
      <c r="AK22" s="9"/>
      <c r="AL22" s="9"/>
      <c r="AM22" s="9"/>
    </row>
    <row r="23" spans="1:39" s="51" customFormat="1" ht="12.75" customHeight="1">
      <c r="A23" s="38">
        <f t="shared" si="0"/>
        <v>17</v>
      </c>
      <c r="B23" s="39" t="s">
        <v>815</v>
      </c>
      <c r="C23" s="39" t="s">
        <v>774</v>
      </c>
      <c r="D23" s="49" t="s">
        <v>886</v>
      </c>
      <c r="E23" s="50">
        <v>2</v>
      </c>
      <c r="F23" s="50"/>
      <c r="G23" s="38" t="s">
        <v>517</v>
      </c>
      <c r="H23" s="38"/>
      <c r="I23" s="38">
        <v>2</v>
      </c>
      <c r="J23" s="38"/>
      <c r="K23" s="38"/>
      <c r="L23" s="38"/>
      <c r="M23" s="58"/>
      <c r="N23" s="158" t="s">
        <v>517</v>
      </c>
      <c r="O23" s="136"/>
      <c r="P23" s="137"/>
      <c r="Q23" s="62"/>
      <c r="R23" s="66"/>
      <c r="S23" s="63"/>
      <c r="T23" s="40"/>
      <c r="U23" s="41"/>
      <c r="V23" s="41"/>
      <c r="W23" s="62"/>
      <c r="X23" s="65"/>
      <c r="Y23" s="66"/>
      <c r="Z23" s="40"/>
      <c r="AA23" s="41"/>
      <c r="AB23" s="41"/>
      <c r="AC23" s="41"/>
      <c r="AD23" s="9">
        <f t="shared" si="1"/>
        <v>0</v>
      </c>
      <c r="AE23" s="9"/>
      <c r="AF23" s="9"/>
      <c r="AG23" s="9"/>
      <c r="AH23" s="9"/>
      <c r="AI23" s="9"/>
      <c r="AJ23" s="9"/>
      <c r="AK23" s="9"/>
      <c r="AL23" s="9"/>
      <c r="AM23" s="9"/>
    </row>
    <row r="24" spans="1:39" s="51" customFormat="1" ht="12.75" customHeight="1">
      <c r="A24" s="38">
        <f t="shared" si="0"/>
        <v>18</v>
      </c>
      <c r="B24" s="39" t="s">
        <v>816</v>
      </c>
      <c r="C24" s="39" t="s">
        <v>817</v>
      </c>
      <c r="D24" s="49" t="s">
        <v>888</v>
      </c>
      <c r="E24" s="50">
        <v>2</v>
      </c>
      <c r="F24" s="50"/>
      <c r="G24" s="38" t="s">
        <v>517</v>
      </c>
      <c r="H24" s="38"/>
      <c r="I24" s="38">
        <v>2</v>
      </c>
      <c r="J24" s="38"/>
      <c r="K24" s="38"/>
      <c r="L24" s="38"/>
      <c r="M24" s="58"/>
      <c r="N24" s="158" t="s">
        <v>517</v>
      </c>
      <c r="O24" s="136"/>
      <c r="P24" s="137"/>
      <c r="Q24" s="62"/>
      <c r="R24" s="66"/>
      <c r="S24" s="63"/>
      <c r="T24" s="40"/>
      <c r="U24" s="41"/>
      <c r="V24" s="41"/>
      <c r="W24" s="62"/>
      <c r="X24" s="65"/>
      <c r="Y24" s="66"/>
      <c r="Z24" s="40"/>
      <c r="AA24" s="41"/>
      <c r="AB24" s="41"/>
      <c r="AC24" s="41"/>
      <c r="AD24" s="9">
        <f t="shared" si="1"/>
        <v>0</v>
      </c>
      <c r="AE24" s="9"/>
      <c r="AF24" s="9"/>
      <c r="AG24" s="9"/>
      <c r="AH24" s="9"/>
      <c r="AI24" s="9"/>
      <c r="AJ24" s="9"/>
      <c r="AK24" s="9"/>
      <c r="AL24" s="9"/>
      <c r="AM24" s="9"/>
    </row>
    <row r="25" spans="1:39" s="51" customFormat="1" ht="12.75" customHeight="1">
      <c r="A25" s="38">
        <f t="shared" si="0"/>
        <v>19</v>
      </c>
      <c r="B25" s="39" t="s">
        <v>818</v>
      </c>
      <c r="C25" s="39" t="s">
        <v>819</v>
      </c>
      <c r="D25" s="49" t="s">
        <v>888</v>
      </c>
      <c r="E25" s="50">
        <v>2</v>
      </c>
      <c r="F25" s="50"/>
      <c r="G25" s="38" t="s">
        <v>517</v>
      </c>
      <c r="H25" s="38"/>
      <c r="I25" s="38">
        <v>2</v>
      </c>
      <c r="J25" s="38"/>
      <c r="K25" s="38"/>
      <c r="L25" s="38"/>
      <c r="M25" s="58"/>
      <c r="N25" s="158" t="s">
        <v>517</v>
      </c>
      <c r="O25" s="136"/>
      <c r="P25" s="137"/>
      <c r="Q25" s="62"/>
      <c r="R25" s="66"/>
      <c r="S25" s="63"/>
      <c r="T25" s="40"/>
      <c r="U25" s="41"/>
      <c r="V25" s="41"/>
      <c r="W25" s="62"/>
      <c r="X25" s="65"/>
      <c r="Y25" s="66"/>
      <c r="Z25" s="40"/>
      <c r="AA25" s="41"/>
      <c r="AB25" s="41"/>
      <c r="AC25" s="41"/>
      <c r="AD25" s="9">
        <f t="shared" si="1"/>
        <v>0</v>
      </c>
      <c r="AE25" s="9"/>
      <c r="AF25" s="9"/>
      <c r="AG25" s="9"/>
      <c r="AH25" s="9"/>
      <c r="AI25" s="9"/>
      <c r="AJ25" s="9"/>
      <c r="AK25" s="9"/>
      <c r="AL25" s="9"/>
      <c r="AM25" s="9"/>
    </row>
    <row r="26" spans="1:39" s="51" customFormat="1" ht="12.75" customHeight="1">
      <c r="A26" s="38">
        <f t="shared" si="0"/>
        <v>20</v>
      </c>
      <c r="B26" s="39" t="s">
        <v>820</v>
      </c>
      <c r="C26" s="39" t="s">
        <v>821</v>
      </c>
      <c r="D26" s="49" t="s">
        <v>887</v>
      </c>
      <c r="E26" s="50">
        <v>6</v>
      </c>
      <c r="F26" s="50"/>
      <c r="G26" s="38" t="s">
        <v>517</v>
      </c>
      <c r="H26" s="38"/>
      <c r="I26" s="38">
        <v>2</v>
      </c>
      <c r="J26" s="38"/>
      <c r="K26" s="38"/>
      <c r="L26" s="38"/>
      <c r="M26" s="58"/>
      <c r="N26" s="158" t="s">
        <v>517</v>
      </c>
      <c r="O26" s="136"/>
      <c r="P26" s="137"/>
      <c r="Q26" s="62"/>
      <c r="R26" s="66"/>
      <c r="S26" s="63"/>
      <c r="T26" s="40"/>
      <c r="U26" s="41"/>
      <c r="V26" s="41"/>
      <c r="W26" s="62"/>
      <c r="Y26" s="66"/>
      <c r="Z26" s="40"/>
      <c r="AA26" s="41"/>
      <c r="AB26" s="41"/>
      <c r="AC26" s="41"/>
      <c r="AD26" s="9">
        <f t="shared" si="1"/>
        <v>0</v>
      </c>
      <c r="AE26" s="9"/>
      <c r="AF26" s="9"/>
      <c r="AG26" s="9"/>
      <c r="AH26" s="9"/>
      <c r="AI26" s="9"/>
      <c r="AJ26" s="9"/>
      <c r="AK26" s="9"/>
      <c r="AL26" s="9"/>
      <c r="AM26" s="9"/>
    </row>
    <row r="27" spans="1:39" s="51" customFormat="1" ht="12.75" customHeight="1">
      <c r="A27" s="38">
        <f t="shared" si="0"/>
        <v>21</v>
      </c>
      <c r="B27" s="39" t="s">
        <v>822</v>
      </c>
      <c r="C27" s="39" t="s">
        <v>823</v>
      </c>
      <c r="D27" s="49" t="s">
        <v>888</v>
      </c>
      <c r="E27" s="50">
        <v>2</v>
      </c>
      <c r="F27" s="50"/>
      <c r="G27" s="38" t="s">
        <v>517</v>
      </c>
      <c r="H27" s="38"/>
      <c r="I27" s="38">
        <v>2</v>
      </c>
      <c r="J27" s="38"/>
      <c r="K27" s="38"/>
      <c r="L27" s="38"/>
      <c r="M27" s="58"/>
      <c r="N27" s="158" t="s">
        <v>517</v>
      </c>
      <c r="O27" s="136"/>
      <c r="P27" s="137"/>
      <c r="Q27" s="62"/>
      <c r="R27" s="66"/>
      <c r="S27" s="63"/>
      <c r="T27" s="40"/>
      <c r="U27" s="41"/>
      <c r="V27" s="41"/>
      <c r="W27" s="62"/>
      <c r="X27" s="65"/>
      <c r="Y27" s="66"/>
      <c r="Z27" s="40"/>
      <c r="AA27" s="41"/>
      <c r="AB27" s="41"/>
      <c r="AC27" s="41"/>
      <c r="AD27" s="9">
        <f t="shared" si="1"/>
        <v>0</v>
      </c>
      <c r="AE27" s="9"/>
      <c r="AF27" s="9"/>
      <c r="AG27" s="9"/>
      <c r="AH27" s="9"/>
      <c r="AI27" s="9"/>
      <c r="AJ27" s="9"/>
      <c r="AK27" s="9"/>
      <c r="AL27" s="9"/>
      <c r="AM27" s="9"/>
    </row>
    <row r="28" spans="1:39" s="51" customFormat="1" ht="12.75" customHeight="1">
      <c r="A28" s="38">
        <f t="shared" si="0"/>
        <v>22</v>
      </c>
      <c r="B28" s="39" t="s">
        <v>824</v>
      </c>
      <c r="C28" s="39" t="s">
        <v>825</v>
      </c>
      <c r="D28" s="49"/>
      <c r="E28" s="50"/>
      <c r="F28" s="50"/>
      <c r="G28" s="38" t="s">
        <v>520</v>
      </c>
      <c r="H28" s="38">
        <v>999</v>
      </c>
      <c r="I28" s="38">
        <v>2</v>
      </c>
      <c r="J28" s="38"/>
      <c r="K28" s="38"/>
      <c r="L28" s="38"/>
      <c r="M28" s="58"/>
      <c r="N28" s="158" t="s">
        <v>517</v>
      </c>
      <c r="O28" s="136"/>
      <c r="P28" s="137"/>
      <c r="Q28" s="62"/>
      <c r="R28" s="66"/>
      <c r="S28" s="63"/>
      <c r="T28" s="40"/>
      <c r="U28" s="41"/>
      <c r="V28" s="41"/>
      <c r="W28" s="62"/>
      <c r="X28" s="65"/>
      <c r="Y28" s="66"/>
      <c r="Z28" s="40"/>
      <c r="AA28" s="41"/>
      <c r="AB28" s="41"/>
      <c r="AC28" s="41"/>
      <c r="AD28" s="9">
        <f t="shared" si="1"/>
        <v>0</v>
      </c>
      <c r="AE28" s="9"/>
      <c r="AF28" s="9"/>
      <c r="AG28" s="9"/>
      <c r="AH28" s="9"/>
      <c r="AI28" s="9"/>
      <c r="AJ28" s="9"/>
      <c r="AK28" s="9"/>
      <c r="AL28" s="9"/>
      <c r="AM28" s="9"/>
    </row>
    <row r="29" spans="1:39" s="51" customFormat="1" ht="12.75" customHeight="1">
      <c r="A29" s="38">
        <f t="shared" si="0"/>
        <v>23</v>
      </c>
      <c r="B29" s="39" t="s">
        <v>826</v>
      </c>
      <c r="C29" s="39" t="s">
        <v>827</v>
      </c>
      <c r="D29" s="49" t="s">
        <v>887</v>
      </c>
      <c r="E29" s="50">
        <v>1</v>
      </c>
      <c r="F29" s="50"/>
      <c r="G29" s="38" t="s">
        <v>517</v>
      </c>
      <c r="H29" s="38"/>
      <c r="I29" s="38">
        <v>3</v>
      </c>
      <c r="J29" s="38"/>
      <c r="K29" s="38"/>
      <c r="L29" s="38"/>
      <c r="M29" s="58"/>
      <c r="N29" s="158" t="s">
        <v>517</v>
      </c>
      <c r="O29" s="136"/>
      <c r="P29" s="137"/>
      <c r="Q29" s="62"/>
      <c r="R29" s="66"/>
      <c r="S29" s="63"/>
      <c r="T29" s="40"/>
      <c r="U29" s="41"/>
      <c r="V29" s="41"/>
      <c r="W29" s="62"/>
      <c r="X29" s="65"/>
      <c r="Y29" s="66"/>
      <c r="Z29" s="40"/>
      <c r="AA29" s="41"/>
      <c r="AB29" s="41"/>
      <c r="AC29" s="41"/>
      <c r="AD29" s="9">
        <f t="shared" si="1"/>
        <v>0</v>
      </c>
      <c r="AE29" s="9"/>
      <c r="AF29" s="9"/>
      <c r="AG29" s="9"/>
      <c r="AH29" s="9"/>
      <c r="AI29" s="9"/>
      <c r="AJ29" s="9"/>
      <c r="AK29" s="9"/>
      <c r="AL29" s="9"/>
      <c r="AM29" s="9"/>
    </row>
    <row r="30" spans="1:39" s="51" customFormat="1" ht="12.75" customHeight="1">
      <c r="A30" s="38">
        <f t="shared" si="0"/>
        <v>24</v>
      </c>
      <c r="B30" s="39" t="s">
        <v>828</v>
      </c>
      <c r="C30" s="39" t="s">
        <v>829</v>
      </c>
      <c r="D30" s="49" t="s">
        <v>887</v>
      </c>
      <c r="E30" s="50">
        <v>1</v>
      </c>
      <c r="F30" s="50"/>
      <c r="G30" s="38" t="s">
        <v>517</v>
      </c>
      <c r="H30" s="38"/>
      <c r="I30" s="38">
        <v>3</v>
      </c>
      <c r="J30" s="38"/>
      <c r="K30" s="38"/>
      <c r="L30" s="38"/>
      <c r="M30" s="58"/>
      <c r="N30" s="158" t="s">
        <v>830</v>
      </c>
      <c r="O30" s="136"/>
      <c r="P30" s="137"/>
      <c r="Q30" s="62"/>
      <c r="R30" s="66"/>
      <c r="S30" s="63"/>
      <c r="T30" s="40"/>
      <c r="U30" s="41"/>
      <c r="V30" s="41"/>
      <c r="W30" s="62"/>
      <c r="X30" s="65"/>
      <c r="Y30" s="66"/>
      <c r="Z30" s="40"/>
      <c r="AA30" s="41"/>
      <c r="AB30" s="41"/>
      <c r="AC30" s="41"/>
      <c r="AD30" s="9">
        <f t="shared" si="1"/>
        <v>0</v>
      </c>
      <c r="AE30" s="9"/>
      <c r="AF30" s="9"/>
      <c r="AG30" s="9"/>
      <c r="AH30" s="9"/>
      <c r="AI30" s="9"/>
      <c r="AJ30" s="9"/>
      <c r="AK30" s="9"/>
      <c r="AL30" s="9"/>
      <c r="AM30" s="9"/>
    </row>
    <row r="31" spans="1:39" s="51" customFormat="1" ht="12.75" customHeight="1">
      <c r="A31" s="38">
        <f t="shared" si="0"/>
        <v>25</v>
      </c>
      <c r="B31" s="39" t="s">
        <v>831</v>
      </c>
      <c r="C31" s="39" t="s">
        <v>832</v>
      </c>
      <c r="D31" s="49" t="s">
        <v>888</v>
      </c>
      <c r="E31" s="50">
        <v>6</v>
      </c>
      <c r="F31" s="50">
        <v>0</v>
      </c>
      <c r="G31" s="38" t="s">
        <v>517</v>
      </c>
      <c r="H31" s="38"/>
      <c r="I31" s="38">
        <v>3</v>
      </c>
      <c r="J31" s="38"/>
      <c r="K31" s="38"/>
      <c r="L31" s="38"/>
      <c r="M31" s="58"/>
      <c r="N31" s="158" t="s">
        <v>517</v>
      </c>
      <c r="O31" s="136"/>
      <c r="P31" s="137"/>
      <c r="Q31" s="62"/>
      <c r="R31" s="66"/>
      <c r="S31" s="63"/>
      <c r="T31" s="40"/>
      <c r="U31" s="41"/>
      <c r="V31" s="41"/>
      <c r="W31" s="62"/>
      <c r="X31" s="65"/>
      <c r="Y31" s="66"/>
      <c r="Z31" s="40"/>
      <c r="AA31" s="41"/>
      <c r="AB31" s="41"/>
      <c r="AC31" s="41"/>
      <c r="AD31" s="9">
        <f t="shared" si="1"/>
        <v>0</v>
      </c>
      <c r="AE31" s="9"/>
      <c r="AF31" s="9"/>
      <c r="AG31" s="9"/>
      <c r="AH31" s="9"/>
      <c r="AI31" s="9"/>
      <c r="AJ31" s="9"/>
      <c r="AK31" s="9"/>
      <c r="AL31" s="9"/>
      <c r="AM31" s="9"/>
    </row>
    <row r="32" spans="1:39" s="51" customFormat="1" ht="12.75" customHeight="1">
      <c r="A32" s="38">
        <f t="shared" si="0"/>
        <v>26</v>
      </c>
      <c r="B32" s="39"/>
      <c r="C32" s="39"/>
      <c r="D32" s="49"/>
      <c r="E32" s="50"/>
      <c r="F32" s="50"/>
      <c r="G32" s="38"/>
      <c r="H32" s="38"/>
      <c r="I32" s="38"/>
      <c r="J32" s="38"/>
      <c r="K32" s="38"/>
      <c r="L32" s="38"/>
      <c r="M32" s="58"/>
      <c r="N32" s="158"/>
      <c r="O32" s="136"/>
      <c r="P32" s="137"/>
      <c r="Q32" s="62"/>
      <c r="R32" s="67"/>
      <c r="S32" s="63"/>
      <c r="T32" s="40"/>
      <c r="U32" s="41"/>
      <c r="V32" s="41"/>
      <c r="W32" s="62"/>
      <c r="X32" s="40"/>
      <c r="Y32" s="63"/>
      <c r="Z32" s="40"/>
      <c r="AA32" s="41"/>
      <c r="AB32" s="41"/>
      <c r="AC32" s="41"/>
      <c r="AD32" s="9">
        <f>COUNTIF($Y$7:$Y$46, Y32)</f>
        <v>0</v>
      </c>
      <c r="AE32" s="9"/>
      <c r="AF32" s="9"/>
      <c r="AG32" s="9"/>
      <c r="AH32" s="9"/>
      <c r="AI32" s="9"/>
      <c r="AJ32" s="9"/>
      <c r="AK32" s="9"/>
      <c r="AL32" s="9"/>
      <c r="AM32" s="9"/>
    </row>
    <row r="36" spans="1:39">
      <c r="A36" s="53" t="s">
        <v>490</v>
      </c>
    </row>
    <row r="37" spans="1:39" s="10" customFormat="1" ht="12.75" customHeight="1">
      <c r="A37" s="7" t="s">
        <v>26</v>
      </c>
      <c r="B37" s="7" t="s">
        <v>491</v>
      </c>
      <c r="C37" s="108" t="s">
        <v>492</v>
      </c>
      <c r="D37" s="109"/>
      <c r="E37" s="109"/>
      <c r="F37" s="110"/>
      <c r="G37" s="108" t="s">
        <v>681</v>
      </c>
      <c r="H37" s="109"/>
      <c r="I37" s="109"/>
      <c r="J37" s="109"/>
      <c r="K37" s="109"/>
      <c r="L37" s="109"/>
      <c r="M37" s="110"/>
      <c r="N37" s="108" t="s">
        <v>493</v>
      </c>
      <c r="O37" s="139"/>
      <c r="P37" s="140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</row>
    <row r="38" spans="1:39" s="51" customFormat="1" ht="12.75" customHeight="1">
      <c r="A38" s="38"/>
      <c r="B38" s="39"/>
      <c r="C38" s="135"/>
      <c r="D38" s="136"/>
      <c r="E38" s="136"/>
      <c r="F38" s="137"/>
      <c r="G38" s="135"/>
      <c r="H38" s="136"/>
      <c r="I38" s="136"/>
      <c r="J38" s="136"/>
      <c r="K38" s="136"/>
      <c r="L38" s="136"/>
      <c r="M38" s="137"/>
      <c r="N38" s="135"/>
      <c r="O38" s="136"/>
      <c r="P38" s="137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</row>
    <row r="39" spans="1:39" s="51" customFormat="1" ht="12.75" customHeight="1">
      <c r="A39" s="38"/>
      <c r="B39" s="39"/>
      <c r="C39" s="135"/>
      <c r="D39" s="136"/>
      <c r="E39" s="136"/>
      <c r="F39" s="137"/>
      <c r="G39" s="135"/>
      <c r="H39" s="136"/>
      <c r="I39" s="136"/>
      <c r="J39" s="136"/>
      <c r="K39" s="136"/>
      <c r="L39" s="136"/>
      <c r="M39" s="137"/>
      <c r="N39" s="135"/>
      <c r="O39" s="136"/>
      <c r="P39" s="137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</row>
  </sheetData>
  <mergeCells count="51">
    <mergeCell ref="A1:B1"/>
    <mergeCell ref="E1:F1"/>
    <mergeCell ref="G1:N1"/>
    <mergeCell ref="A2:B2"/>
    <mergeCell ref="E2:F2"/>
    <mergeCell ref="G2:N2"/>
    <mergeCell ref="A3:B3"/>
    <mergeCell ref="C3:D3"/>
    <mergeCell ref="E3:K3"/>
    <mergeCell ref="L3:M3"/>
    <mergeCell ref="A4:B4"/>
    <mergeCell ref="C4:D4"/>
    <mergeCell ref="E4:K4"/>
    <mergeCell ref="L4:M4"/>
    <mergeCell ref="N16:P16"/>
    <mergeCell ref="C5:D5"/>
    <mergeCell ref="N6:P6"/>
    <mergeCell ref="N7:P7"/>
    <mergeCell ref="N8:P8"/>
    <mergeCell ref="N9:P9"/>
    <mergeCell ref="N10:P10"/>
    <mergeCell ref="N11:P11"/>
    <mergeCell ref="N12:P12"/>
    <mergeCell ref="N13:P13"/>
    <mergeCell ref="N14:P14"/>
    <mergeCell ref="N15:P15"/>
    <mergeCell ref="N28:P28"/>
    <mergeCell ref="N17:P17"/>
    <mergeCell ref="N18:P18"/>
    <mergeCell ref="N19:P19"/>
    <mergeCell ref="N20:P20"/>
    <mergeCell ref="N21:P21"/>
    <mergeCell ref="N22:P22"/>
    <mergeCell ref="N23:P23"/>
    <mergeCell ref="N24:P24"/>
    <mergeCell ref="N25:P25"/>
    <mergeCell ref="N26:P26"/>
    <mergeCell ref="N27:P27"/>
    <mergeCell ref="N29:P29"/>
    <mergeCell ref="N30:P30"/>
    <mergeCell ref="N31:P31"/>
    <mergeCell ref="N32:P32"/>
    <mergeCell ref="C37:F37"/>
    <mergeCell ref="G37:M37"/>
    <mergeCell ref="N37:P37"/>
    <mergeCell ref="C38:F38"/>
    <mergeCell ref="G38:M38"/>
    <mergeCell ref="N38:P38"/>
    <mergeCell ref="C39:F39"/>
    <mergeCell ref="G39:M39"/>
    <mergeCell ref="N39:P39"/>
  </mergeCells>
  <phoneticPr fontId="3"/>
  <conditionalFormatting sqref="A6:AC32">
    <cfRule type="expression" dxfId="14" priority="3">
      <formula>CELL("ROW")=ROW()</formula>
    </cfRule>
  </conditionalFormatting>
  <conditionalFormatting sqref="A7:AC32">
    <cfRule type="expression" dxfId="13" priority="2">
      <formula>$G7="G"</formula>
    </cfRule>
  </conditionalFormatting>
  <conditionalFormatting sqref="Y7:Y32">
    <cfRule type="expression" dxfId="12" priority="1">
      <formula>AD7&gt;1</formula>
    </cfRule>
  </conditionalFormatting>
  <pageMargins left="0.78740157480314965" right="0.39370078740157483" top="0.78740157480314965" bottom="0.55118110236220474" header="0.51181102362204722" footer="0.27559055118110237"/>
  <pageSetup paperSize="9" scale="92" orientation="landscape" horizontalDpi="300" verticalDpi="300" r:id="rId1"/>
  <headerFooter alignWithMargins="0">
    <oddHeader>&amp;C&amp;"ＭＳ Ｐゴシック,太字"&amp;14テーブル定義書</oddHeader>
    <oddFooter>&amp;L&amp;10&amp;F&amp;C&amp;10－ &amp;P ／ &amp;N －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AF07E-27DC-49CB-BA56-BA8EDF304D9E}">
  <sheetPr>
    <tabColor rgb="FFFF0000"/>
  </sheetPr>
  <dimension ref="A1:AM41"/>
  <sheetViews>
    <sheetView tabSelected="1" zoomScaleNormal="100" zoomScaleSheetLayoutView="100" workbookViewId="0">
      <pane xSplit="9" ySplit="6" topLeftCell="W7" activePane="bottomRight" state="frozen"/>
      <selection pane="topRight" activeCell="J1" sqref="J1"/>
      <selection pane="bottomLeft" activeCell="A7" sqref="A7"/>
      <selection pane="bottomRight" activeCell="AC24" sqref="AC24"/>
    </sheetView>
  </sheetViews>
  <sheetFormatPr defaultColWidth="8.09765625" defaultRowHeight="13.2" outlineLevelCol="1"/>
  <cols>
    <col min="1" max="1" width="4.59765625" style="52" customWidth="1"/>
    <col min="2" max="2" width="19.19921875" style="52" customWidth="1"/>
    <col min="3" max="3" width="29.5" style="52" customWidth="1"/>
    <col min="4" max="4" width="13.5" style="52" bestFit="1" customWidth="1"/>
    <col min="5" max="6" width="4" style="52" customWidth="1"/>
    <col min="7" max="11" width="4.19921875" style="54" customWidth="1"/>
    <col min="12" max="12" width="4.8984375" style="54" bestFit="1" customWidth="1"/>
    <col min="13" max="13" width="6.5" style="52" bestFit="1" customWidth="1"/>
    <col min="14" max="14" width="18.59765625" style="52" customWidth="1"/>
    <col min="15" max="15" width="10.5" style="52" customWidth="1"/>
    <col min="16" max="16" width="11.19921875" style="52" customWidth="1"/>
    <col min="17" max="22" width="8.19921875" style="9" hidden="1" customWidth="1" outlineLevel="1"/>
    <col min="23" max="23" width="15.5" style="9" bestFit="1" customWidth="1" collapsed="1"/>
    <col min="24" max="24" width="11.19921875" style="9" customWidth="1"/>
    <col min="25" max="25" width="23.69921875" style="9" customWidth="1"/>
    <col min="26" max="28" width="8.19921875" style="9" customWidth="1"/>
    <col min="29" max="29" width="49.19921875" style="9" customWidth="1"/>
    <col min="30" max="39" width="8.19921875" style="9" customWidth="1"/>
    <col min="40" max="16384" width="8.09765625" style="52"/>
  </cols>
  <sheetData>
    <row r="1" spans="1:39" s="10" customFormat="1">
      <c r="A1" s="104" t="s">
        <v>0</v>
      </c>
      <c r="B1" s="104"/>
      <c r="C1" s="1" t="s">
        <v>502</v>
      </c>
      <c r="D1" s="2" t="s">
        <v>503</v>
      </c>
      <c r="E1" s="108" t="s">
        <v>504</v>
      </c>
      <c r="F1" s="110"/>
      <c r="G1" s="111" t="s">
        <v>505</v>
      </c>
      <c r="H1" s="111"/>
      <c r="I1" s="111"/>
      <c r="J1" s="166"/>
      <c r="K1" s="166"/>
      <c r="L1" s="166"/>
      <c r="M1" s="166"/>
      <c r="N1" s="166"/>
      <c r="O1" s="7" t="s">
        <v>4</v>
      </c>
      <c r="P1" s="7" t="s">
        <v>5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s="10" customFormat="1" ht="13.5" customHeight="1">
      <c r="A2" s="141" t="s">
        <v>506</v>
      </c>
      <c r="B2" s="142"/>
      <c r="C2" s="11" t="s">
        <v>782</v>
      </c>
      <c r="D2" s="56" t="s">
        <v>947</v>
      </c>
      <c r="E2" s="167">
        <v>831</v>
      </c>
      <c r="F2" s="168"/>
      <c r="G2" s="169"/>
      <c r="H2" s="170"/>
      <c r="I2" s="170"/>
      <c r="J2" s="170"/>
      <c r="K2" s="170"/>
      <c r="L2" s="170"/>
      <c r="M2" s="170"/>
      <c r="N2" s="171"/>
      <c r="O2" s="57"/>
      <c r="P2" s="20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s="10" customFormat="1" ht="13.5" customHeight="1">
      <c r="A3" s="104" t="s">
        <v>8</v>
      </c>
      <c r="B3" s="104"/>
      <c r="C3" s="105" t="s">
        <v>9</v>
      </c>
      <c r="D3" s="159"/>
      <c r="E3" s="160" t="s">
        <v>509</v>
      </c>
      <c r="F3" s="160"/>
      <c r="G3" s="160"/>
      <c r="H3" s="160"/>
      <c r="I3" s="160"/>
      <c r="J3" s="160"/>
      <c r="K3" s="160"/>
      <c r="L3" s="161" t="s">
        <v>510</v>
      </c>
      <c r="M3" s="162"/>
      <c r="N3" s="24"/>
      <c r="O3" s="7" t="s">
        <v>511</v>
      </c>
      <c r="P3" s="7" t="s">
        <v>512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</row>
    <row r="4" spans="1:39" s="10" customFormat="1" ht="13.5" customHeight="1">
      <c r="A4" s="112" t="s">
        <v>947</v>
      </c>
      <c r="B4" s="112"/>
      <c r="C4" s="163" t="s">
        <v>951</v>
      </c>
      <c r="D4" s="164"/>
      <c r="E4" s="165" t="s">
        <v>956</v>
      </c>
      <c r="F4" s="165"/>
      <c r="G4" s="165"/>
      <c r="H4" s="165"/>
      <c r="I4" s="165"/>
      <c r="J4" s="165"/>
      <c r="K4" s="165"/>
      <c r="L4" s="116">
        <v>7063</v>
      </c>
      <c r="M4" s="118"/>
      <c r="N4" s="27"/>
      <c r="O4" s="57"/>
      <c r="P4" s="20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</row>
    <row r="5" spans="1:39" s="10" customFormat="1" ht="4.2" customHeight="1">
      <c r="A5" s="35"/>
      <c r="B5" s="35"/>
      <c r="C5" s="112"/>
      <c r="D5" s="112"/>
      <c r="E5" s="35"/>
      <c r="F5" s="35"/>
      <c r="G5" s="36"/>
      <c r="H5" s="36"/>
      <c r="I5" s="36"/>
      <c r="J5" s="36"/>
      <c r="K5" s="36"/>
      <c r="L5" s="36"/>
      <c r="M5" s="35"/>
      <c r="N5" s="35"/>
      <c r="O5" s="35"/>
      <c r="P5" s="35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</row>
    <row r="6" spans="1:39" s="10" customFormat="1" ht="12.75" customHeight="1">
      <c r="A6" s="7" t="s">
        <v>26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513</v>
      </c>
      <c r="H6" s="7" t="s">
        <v>514</v>
      </c>
      <c r="I6" s="7" t="s">
        <v>515</v>
      </c>
      <c r="J6" s="7" t="s">
        <v>516</v>
      </c>
      <c r="K6" s="7" t="s">
        <v>34</v>
      </c>
      <c r="L6" s="7" t="s">
        <v>35</v>
      </c>
      <c r="M6" s="28" t="s">
        <v>36</v>
      </c>
      <c r="N6" s="108" t="s">
        <v>37</v>
      </c>
      <c r="O6" s="139"/>
      <c r="P6" s="140"/>
      <c r="Q6" s="7" t="s">
        <v>833</v>
      </c>
      <c r="R6" s="7" t="s">
        <v>834</v>
      </c>
      <c r="S6" s="7" t="s">
        <v>28</v>
      </c>
      <c r="T6" s="7" t="s">
        <v>44</v>
      </c>
      <c r="U6" s="7" t="s">
        <v>45</v>
      </c>
      <c r="V6" s="7" t="s">
        <v>46</v>
      </c>
      <c r="W6" s="95" t="s">
        <v>835</v>
      </c>
      <c r="X6" s="96" t="s">
        <v>836</v>
      </c>
      <c r="Y6" s="96" t="s">
        <v>28</v>
      </c>
      <c r="Z6" s="96" t="s">
        <v>29</v>
      </c>
      <c r="AA6" s="96" t="s">
        <v>30</v>
      </c>
      <c r="AB6" s="96" t="s">
        <v>31</v>
      </c>
      <c r="AC6" s="96" t="s">
        <v>837</v>
      </c>
      <c r="AD6" s="9" t="s">
        <v>48</v>
      </c>
      <c r="AE6" s="9"/>
      <c r="AF6" s="9"/>
      <c r="AG6" s="9"/>
      <c r="AH6" s="9"/>
      <c r="AI6" s="9"/>
      <c r="AJ6" s="9"/>
      <c r="AK6" s="9"/>
      <c r="AL6" s="9"/>
      <c r="AM6" s="9"/>
    </row>
    <row r="7" spans="1:39" s="51" customFormat="1" ht="12.75" customHeight="1">
      <c r="A7" s="38">
        <f>ROW()-6</f>
        <v>1</v>
      </c>
      <c r="B7" s="39" t="s">
        <v>785</v>
      </c>
      <c r="C7" s="39" t="s">
        <v>957</v>
      </c>
      <c r="D7" s="49" t="s">
        <v>887</v>
      </c>
      <c r="E7" s="50">
        <v>8</v>
      </c>
      <c r="F7" s="50"/>
      <c r="G7" s="38" t="s">
        <v>517</v>
      </c>
      <c r="H7" s="38"/>
      <c r="I7" s="38">
        <v>2</v>
      </c>
      <c r="J7" s="38">
        <v>1</v>
      </c>
      <c r="K7" s="38"/>
      <c r="L7" s="38"/>
      <c r="M7" s="58"/>
      <c r="N7" s="158" t="s">
        <v>762</v>
      </c>
      <c r="O7" s="136"/>
      <c r="P7" s="137"/>
      <c r="Q7" s="97"/>
      <c r="R7" s="98"/>
      <c r="S7" s="98"/>
      <c r="T7" s="99"/>
      <c r="U7" s="100"/>
      <c r="V7" s="100"/>
      <c r="W7" s="20" t="s">
        <v>1421</v>
      </c>
      <c r="X7" s="39" t="s">
        <v>1422</v>
      </c>
      <c r="Y7" s="39" t="s">
        <v>663</v>
      </c>
      <c r="Z7" s="49" t="s">
        <v>56</v>
      </c>
      <c r="AA7" s="50">
        <v>8</v>
      </c>
      <c r="AB7" s="50"/>
      <c r="AC7" s="50"/>
      <c r="AD7" s="9">
        <f t="shared" ref="AD7:AD28" si="0">COUNTIF($Y$7:$Y$10034, Y7)</f>
        <v>1</v>
      </c>
      <c r="AE7" s="9"/>
      <c r="AF7" s="9"/>
      <c r="AG7" s="9"/>
      <c r="AH7" s="9"/>
      <c r="AI7" s="9"/>
      <c r="AJ7" s="9"/>
      <c r="AK7" s="9"/>
      <c r="AL7" s="9"/>
      <c r="AM7" s="9"/>
    </row>
    <row r="8" spans="1:39" s="51" customFormat="1" ht="12.75" customHeight="1">
      <c r="A8" s="38">
        <f t="shared" ref="A8:A34" si="1">ROW()-6</f>
        <v>2</v>
      </c>
      <c r="B8" s="39" t="s">
        <v>787</v>
      </c>
      <c r="C8" s="39" t="s">
        <v>788</v>
      </c>
      <c r="D8" s="49" t="s">
        <v>887</v>
      </c>
      <c r="E8" s="50">
        <v>9</v>
      </c>
      <c r="F8" s="50"/>
      <c r="G8" s="38" t="s">
        <v>517</v>
      </c>
      <c r="H8" s="38"/>
      <c r="I8" s="38">
        <v>2</v>
      </c>
      <c r="J8" s="38"/>
      <c r="K8" s="38"/>
      <c r="L8" s="38"/>
      <c r="M8" s="58"/>
      <c r="N8" s="158" t="s">
        <v>517</v>
      </c>
      <c r="O8" s="136"/>
      <c r="P8" s="137"/>
      <c r="Q8" s="97"/>
      <c r="R8" s="98"/>
      <c r="S8" s="98"/>
      <c r="T8" s="99"/>
      <c r="U8" s="100"/>
      <c r="V8" s="100"/>
      <c r="W8" s="20" t="s">
        <v>1421</v>
      </c>
      <c r="X8" s="39" t="s">
        <v>1423</v>
      </c>
      <c r="Y8" s="39" t="s">
        <v>665</v>
      </c>
      <c r="Z8" s="49" t="s">
        <v>56</v>
      </c>
      <c r="AA8" s="50">
        <v>9</v>
      </c>
      <c r="AB8" s="50"/>
      <c r="AC8" s="50"/>
      <c r="AD8" s="9">
        <f t="shared" si="0"/>
        <v>1</v>
      </c>
      <c r="AE8" s="9"/>
      <c r="AF8" s="9"/>
      <c r="AG8" s="9"/>
      <c r="AH8" s="9"/>
      <c r="AI8" s="9"/>
      <c r="AJ8" s="9"/>
      <c r="AK8" s="9"/>
      <c r="AL8" s="9"/>
      <c r="AM8" s="9"/>
    </row>
    <row r="9" spans="1:39" s="51" customFormat="1" ht="12" customHeight="1">
      <c r="A9" s="38">
        <f t="shared" si="1"/>
        <v>3</v>
      </c>
      <c r="B9" s="39" t="s">
        <v>789</v>
      </c>
      <c r="C9" s="39" t="s">
        <v>790</v>
      </c>
      <c r="D9" s="49" t="s">
        <v>887</v>
      </c>
      <c r="E9" s="50">
        <v>1</v>
      </c>
      <c r="F9" s="50"/>
      <c r="G9" s="38" t="s">
        <v>517</v>
      </c>
      <c r="H9" s="38"/>
      <c r="I9" s="38">
        <v>2</v>
      </c>
      <c r="J9" s="38"/>
      <c r="K9" s="38"/>
      <c r="L9" s="38"/>
      <c r="M9" s="58"/>
      <c r="N9" s="158" t="s">
        <v>517</v>
      </c>
      <c r="O9" s="136"/>
      <c r="P9" s="137"/>
      <c r="Q9" s="97"/>
      <c r="R9" s="98"/>
      <c r="S9" s="98"/>
      <c r="T9" s="99"/>
      <c r="U9" s="100"/>
      <c r="V9" s="100"/>
      <c r="W9" s="20" t="s">
        <v>1421</v>
      </c>
      <c r="X9" s="39" t="s">
        <v>1424</v>
      </c>
      <c r="Y9" s="39" t="s">
        <v>827</v>
      </c>
      <c r="Z9" s="49" t="s">
        <v>56</v>
      </c>
      <c r="AA9" s="50">
        <v>1</v>
      </c>
      <c r="AB9" s="50"/>
      <c r="AC9" s="182"/>
      <c r="AD9" s="9">
        <f t="shared" si="0"/>
        <v>1</v>
      </c>
      <c r="AE9" s="9"/>
      <c r="AF9" s="9"/>
      <c r="AG9" s="9"/>
      <c r="AH9" s="9"/>
      <c r="AI9" s="9"/>
      <c r="AJ9" s="9"/>
      <c r="AK9" s="9"/>
      <c r="AL9" s="9"/>
      <c r="AM9" s="9"/>
    </row>
    <row r="10" spans="1:39" s="51" customFormat="1" ht="12.75" customHeight="1">
      <c r="A10" s="38">
        <f t="shared" si="1"/>
        <v>4</v>
      </c>
      <c r="B10" s="39" t="s">
        <v>791</v>
      </c>
      <c r="C10" s="39" t="s">
        <v>622</v>
      </c>
      <c r="D10" s="49"/>
      <c r="E10" s="50"/>
      <c r="F10" s="50"/>
      <c r="G10" s="38" t="s">
        <v>520</v>
      </c>
      <c r="H10" s="38"/>
      <c r="I10" s="38">
        <v>2</v>
      </c>
      <c r="J10" s="38"/>
      <c r="K10" s="38"/>
      <c r="L10" s="38"/>
      <c r="M10" s="58"/>
      <c r="N10" s="158" t="s">
        <v>517</v>
      </c>
      <c r="O10" s="136"/>
      <c r="P10" s="137"/>
      <c r="Q10" s="97"/>
      <c r="R10" s="98"/>
      <c r="S10" s="98"/>
      <c r="T10" s="99"/>
      <c r="U10" s="100"/>
      <c r="V10" s="100"/>
      <c r="W10" s="20"/>
      <c r="X10" s="39"/>
      <c r="Y10" s="39"/>
      <c r="Z10" s="49"/>
      <c r="AA10" s="50"/>
      <c r="AB10" s="50"/>
      <c r="AC10" s="50"/>
      <c r="AD10" s="9">
        <f t="shared" si="0"/>
        <v>0</v>
      </c>
      <c r="AE10" s="9"/>
      <c r="AF10" s="9"/>
      <c r="AG10" s="9"/>
      <c r="AH10" s="9"/>
      <c r="AI10" s="9"/>
      <c r="AJ10" s="9"/>
      <c r="AK10" s="9"/>
      <c r="AL10" s="9"/>
      <c r="AM10" s="9"/>
    </row>
    <row r="11" spans="1:39" s="51" customFormat="1" ht="12.75" customHeight="1">
      <c r="A11" s="38">
        <f t="shared" si="1"/>
        <v>5</v>
      </c>
      <c r="B11" s="39" t="s">
        <v>792</v>
      </c>
      <c r="C11" s="39" t="s">
        <v>793</v>
      </c>
      <c r="D11" s="49" t="s">
        <v>887</v>
      </c>
      <c r="E11" s="50">
        <v>4</v>
      </c>
      <c r="F11" s="50"/>
      <c r="G11" s="38" t="s">
        <v>517</v>
      </c>
      <c r="H11" s="38"/>
      <c r="I11" s="38">
        <v>3</v>
      </c>
      <c r="J11" s="38"/>
      <c r="K11" s="38"/>
      <c r="L11" s="38"/>
      <c r="M11" s="58"/>
      <c r="N11" s="158" t="s">
        <v>517</v>
      </c>
      <c r="O11" s="136"/>
      <c r="P11" s="137"/>
      <c r="Q11" s="97"/>
      <c r="R11" s="98"/>
      <c r="S11" s="98"/>
      <c r="T11" s="99"/>
      <c r="U11" s="100"/>
      <c r="V11" s="100"/>
      <c r="W11" s="20" t="s">
        <v>1425</v>
      </c>
      <c r="X11" s="39" t="s">
        <v>1426</v>
      </c>
      <c r="Y11" s="39" t="s">
        <v>1427</v>
      </c>
      <c r="Z11" s="49" t="s">
        <v>56</v>
      </c>
      <c r="AA11" s="50">
        <v>4</v>
      </c>
      <c r="AB11" s="50"/>
      <c r="AC11" s="50"/>
      <c r="AD11" s="9">
        <f t="shared" si="0"/>
        <v>1</v>
      </c>
      <c r="AE11" s="9"/>
      <c r="AF11" s="9"/>
      <c r="AG11" s="9"/>
      <c r="AH11" s="9"/>
      <c r="AI11" s="9"/>
      <c r="AJ11" s="9"/>
      <c r="AK11" s="9"/>
      <c r="AL11" s="9"/>
      <c r="AM11" s="9"/>
    </row>
    <row r="12" spans="1:39" s="51" customFormat="1" ht="12.75" customHeight="1">
      <c r="A12" s="38">
        <f t="shared" si="1"/>
        <v>6</v>
      </c>
      <c r="B12" s="39" t="s">
        <v>794</v>
      </c>
      <c r="C12" s="39" t="s">
        <v>795</v>
      </c>
      <c r="D12" s="49" t="s">
        <v>887</v>
      </c>
      <c r="E12" s="50">
        <v>6</v>
      </c>
      <c r="F12" s="50"/>
      <c r="G12" s="38" t="s">
        <v>517</v>
      </c>
      <c r="H12" s="38"/>
      <c r="I12" s="38">
        <v>3</v>
      </c>
      <c r="J12" s="38"/>
      <c r="K12" s="38"/>
      <c r="L12" s="38"/>
      <c r="M12" s="58"/>
      <c r="N12" s="158" t="s">
        <v>517</v>
      </c>
      <c r="O12" s="136"/>
      <c r="P12" s="137"/>
      <c r="Q12" s="97"/>
      <c r="R12" s="98"/>
      <c r="S12" s="98"/>
      <c r="T12" s="99"/>
      <c r="U12" s="100"/>
      <c r="V12" s="100"/>
      <c r="W12" s="20" t="s">
        <v>1425</v>
      </c>
      <c r="X12" s="39" t="s">
        <v>1428</v>
      </c>
      <c r="Y12" s="39" t="s">
        <v>795</v>
      </c>
      <c r="Z12" s="49" t="s">
        <v>56</v>
      </c>
      <c r="AA12" s="50">
        <v>8</v>
      </c>
      <c r="AB12" s="50"/>
      <c r="AC12" s="50" t="s">
        <v>958</v>
      </c>
      <c r="AD12" s="9">
        <f t="shared" si="0"/>
        <v>1</v>
      </c>
      <c r="AE12" s="9"/>
      <c r="AF12" s="9"/>
      <c r="AG12" s="9"/>
      <c r="AH12" s="9"/>
      <c r="AI12" s="9"/>
      <c r="AJ12" s="9"/>
      <c r="AK12" s="9"/>
      <c r="AL12" s="9"/>
      <c r="AM12" s="9"/>
    </row>
    <row r="13" spans="1:39" s="51" customFormat="1" ht="12.75" customHeight="1">
      <c r="A13" s="38">
        <f t="shared" si="1"/>
        <v>7</v>
      </c>
      <c r="B13" s="39" t="s">
        <v>796</v>
      </c>
      <c r="C13" s="39" t="s">
        <v>797</v>
      </c>
      <c r="D13" s="49" t="s">
        <v>887</v>
      </c>
      <c r="E13" s="50">
        <v>4</v>
      </c>
      <c r="F13" s="50"/>
      <c r="G13" s="38" t="s">
        <v>517</v>
      </c>
      <c r="H13" s="38"/>
      <c r="I13" s="38">
        <v>3</v>
      </c>
      <c r="J13" s="38"/>
      <c r="K13" s="38"/>
      <c r="L13" s="38"/>
      <c r="M13" s="58"/>
      <c r="N13" s="158" t="s">
        <v>517</v>
      </c>
      <c r="O13" s="136"/>
      <c r="P13" s="137"/>
      <c r="Q13" s="97"/>
      <c r="R13" s="98"/>
      <c r="S13" s="98"/>
      <c r="T13" s="99"/>
      <c r="U13" s="100"/>
      <c r="V13" s="100"/>
      <c r="W13" s="20" t="s">
        <v>1425</v>
      </c>
      <c r="X13" s="39" t="s">
        <v>1429</v>
      </c>
      <c r="Y13" s="39" t="s">
        <v>797</v>
      </c>
      <c r="Z13" s="49" t="s">
        <v>56</v>
      </c>
      <c r="AA13" s="41">
        <v>4</v>
      </c>
      <c r="AB13" s="41"/>
      <c r="AC13" s="50" t="s">
        <v>959</v>
      </c>
      <c r="AD13" s="9">
        <f t="shared" si="0"/>
        <v>1</v>
      </c>
      <c r="AE13" s="9"/>
      <c r="AF13" s="9"/>
      <c r="AG13" s="9"/>
      <c r="AH13" s="9"/>
      <c r="AI13" s="9"/>
      <c r="AJ13" s="9"/>
      <c r="AK13" s="9"/>
      <c r="AL13" s="9"/>
      <c r="AM13" s="9"/>
    </row>
    <row r="14" spans="1:39" s="51" customFormat="1" ht="12.75" customHeight="1">
      <c r="A14" s="38">
        <f t="shared" si="1"/>
        <v>8</v>
      </c>
      <c r="B14" s="39" t="s">
        <v>798</v>
      </c>
      <c r="C14" s="39" t="s">
        <v>664</v>
      </c>
      <c r="D14" s="49" t="s">
        <v>887</v>
      </c>
      <c r="E14" s="50">
        <v>2</v>
      </c>
      <c r="F14" s="50"/>
      <c r="G14" s="38" t="s">
        <v>517</v>
      </c>
      <c r="H14" s="38"/>
      <c r="I14" s="38">
        <v>2</v>
      </c>
      <c r="J14" s="38"/>
      <c r="K14" s="38"/>
      <c r="L14" s="38"/>
      <c r="M14" s="58"/>
      <c r="N14" s="158" t="s">
        <v>517</v>
      </c>
      <c r="O14" s="136"/>
      <c r="P14" s="137"/>
      <c r="Q14" s="97"/>
      <c r="R14" s="98"/>
      <c r="S14" s="98"/>
      <c r="T14" s="99"/>
      <c r="U14" s="100"/>
      <c r="V14" s="100"/>
      <c r="W14" s="20" t="s">
        <v>1430</v>
      </c>
      <c r="X14" s="39" t="s">
        <v>1431</v>
      </c>
      <c r="Y14" s="39" t="s">
        <v>664</v>
      </c>
      <c r="Z14" s="49" t="s">
        <v>56</v>
      </c>
      <c r="AA14" s="50">
        <v>2</v>
      </c>
      <c r="AB14" s="50"/>
      <c r="AC14" s="50" t="s">
        <v>1432</v>
      </c>
      <c r="AD14" s="9">
        <f t="shared" si="0"/>
        <v>1</v>
      </c>
      <c r="AE14" s="9"/>
      <c r="AF14" s="9"/>
      <c r="AG14" s="9"/>
      <c r="AH14" s="9"/>
      <c r="AI14" s="9"/>
      <c r="AJ14" s="9"/>
      <c r="AK14" s="9"/>
      <c r="AL14" s="9"/>
      <c r="AM14" s="9"/>
    </row>
    <row r="15" spans="1:39" s="51" customFormat="1" ht="12.75" customHeight="1">
      <c r="A15" s="38">
        <f t="shared" si="1"/>
        <v>9</v>
      </c>
      <c r="B15" s="39" t="s">
        <v>799</v>
      </c>
      <c r="C15" s="39" t="s">
        <v>800</v>
      </c>
      <c r="D15" s="49" t="s">
        <v>887</v>
      </c>
      <c r="E15" s="50">
        <v>1</v>
      </c>
      <c r="F15" s="50"/>
      <c r="G15" s="38" t="s">
        <v>517</v>
      </c>
      <c r="H15" s="38"/>
      <c r="I15" s="38">
        <v>2</v>
      </c>
      <c r="J15" s="38"/>
      <c r="K15" s="38"/>
      <c r="L15" s="38"/>
      <c r="M15" s="58"/>
      <c r="N15" s="158" t="s">
        <v>801</v>
      </c>
      <c r="O15" s="136"/>
      <c r="P15" s="137"/>
      <c r="Q15" s="97"/>
      <c r="R15" s="98"/>
      <c r="S15" s="98"/>
      <c r="T15" s="99"/>
      <c r="U15" s="100"/>
      <c r="V15" s="100"/>
      <c r="W15" s="20" t="s">
        <v>1430</v>
      </c>
      <c r="X15" s="39" t="s">
        <v>1433</v>
      </c>
      <c r="Y15" s="39" t="s">
        <v>1434</v>
      </c>
      <c r="Z15" s="49" t="s">
        <v>56</v>
      </c>
      <c r="AA15" s="50">
        <v>1</v>
      </c>
      <c r="AB15" s="50"/>
      <c r="AC15" s="50" t="s">
        <v>1432</v>
      </c>
      <c r="AD15" s="9">
        <f t="shared" si="0"/>
        <v>1</v>
      </c>
      <c r="AE15" s="9"/>
      <c r="AF15" s="9"/>
      <c r="AG15" s="9"/>
      <c r="AH15" s="9"/>
      <c r="AI15" s="9"/>
      <c r="AJ15" s="9"/>
      <c r="AK15" s="9"/>
      <c r="AL15" s="9"/>
      <c r="AM15" s="9"/>
    </row>
    <row r="16" spans="1:39" s="51" customFormat="1" ht="12.75" customHeight="1">
      <c r="A16" s="38">
        <f t="shared" si="1"/>
        <v>10</v>
      </c>
      <c r="B16" s="39" t="s">
        <v>802</v>
      </c>
      <c r="C16" s="39" t="s">
        <v>624</v>
      </c>
      <c r="D16" s="49"/>
      <c r="E16" s="50"/>
      <c r="F16" s="50"/>
      <c r="G16" s="38" t="s">
        <v>520</v>
      </c>
      <c r="H16" s="38"/>
      <c r="I16" s="38">
        <v>2</v>
      </c>
      <c r="J16" s="38"/>
      <c r="K16" s="38"/>
      <c r="L16" s="38"/>
      <c r="M16" s="58"/>
      <c r="N16" s="158" t="s">
        <v>517</v>
      </c>
      <c r="O16" s="136"/>
      <c r="P16" s="137"/>
      <c r="Q16" s="97"/>
      <c r="R16" s="98"/>
      <c r="S16" s="98"/>
      <c r="T16" s="99"/>
      <c r="U16" s="100"/>
      <c r="V16" s="100"/>
      <c r="W16" s="20"/>
      <c r="X16" s="39"/>
      <c r="Y16" s="39"/>
      <c r="Z16" s="49"/>
      <c r="AA16" s="50"/>
      <c r="AB16" s="50"/>
      <c r="AC16" s="50"/>
      <c r="AD16" s="9">
        <f t="shared" si="0"/>
        <v>0</v>
      </c>
      <c r="AE16" s="9"/>
      <c r="AF16" s="9"/>
      <c r="AG16" s="9"/>
      <c r="AH16" s="9"/>
      <c r="AI16" s="9"/>
      <c r="AJ16" s="9"/>
      <c r="AK16" s="9"/>
      <c r="AL16" s="9"/>
      <c r="AM16" s="9"/>
    </row>
    <row r="17" spans="1:39" s="51" customFormat="1" ht="12.75" customHeight="1">
      <c r="A17" s="38">
        <f t="shared" si="1"/>
        <v>11</v>
      </c>
      <c r="B17" s="39" t="s">
        <v>803</v>
      </c>
      <c r="C17" s="39" t="s">
        <v>804</v>
      </c>
      <c r="D17" s="49" t="s">
        <v>887</v>
      </c>
      <c r="E17" s="50">
        <v>4</v>
      </c>
      <c r="F17" s="50"/>
      <c r="G17" s="38" t="s">
        <v>517</v>
      </c>
      <c r="H17" s="38"/>
      <c r="I17" s="38">
        <v>3</v>
      </c>
      <c r="J17" s="38"/>
      <c r="K17" s="38"/>
      <c r="L17" s="38"/>
      <c r="M17" s="58"/>
      <c r="N17" s="158" t="s">
        <v>517</v>
      </c>
      <c r="O17" s="136"/>
      <c r="P17" s="137"/>
      <c r="Q17" s="97"/>
      <c r="R17" s="98"/>
      <c r="S17" s="98"/>
      <c r="T17" s="99"/>
      <c r="U17" s="100"/>
      <c r="V17" s="100"/>
      <c r="W17" s="20" t="s">
        <v>1421</v>
      </c>
      <c r="X17" s="39" t="s">
        <v>1435</v>
      </c>
      <c r="Y17" s="39" t="s">
        <v>1436</v>
      </c>
      <c r="Z17" s="49" t="s">
        <v>56</v>
      </c>
      <c r="AA17" s="50">
        <v>4</v>
      </c>
      <c r="AB17" s="50"/>
      <c r="AC17" s="50"/>
      <c r="AD17" s="9">
        <f t="shared" si="0"/>
        <v>1</v>
      </c>
      <c r="AE17" s="9"/>
      <c r="AF17" s="9"/>
      <c r="AG17" s="9"/>
      <c r="AH17" s="9"/>
      <c r="AI17" s="9"/>
      <c r="AJ17" s="9"/>
      <c r="AK17" s="9"/>
      <c r="AL17" s="9"/>
      <c r="AM17" s="9"/>
    </row>
    <row r="18" spans="1:39" s="51" customFormat="1" ht="12.75" customHeight="1">
      <c r="A18" s="38">
        <f t="shared" si="1"/>
        <v>12</v>
      </c>
      <c r="B18" s="39" t="s">
        <v>805</v>
      </c>
      <c r="C18" s="39" t="s">
        <v>806</v>
      </c>
      <c r="D18" s="49" t="s">
        <v>887</v>
      </c>
      <c r="E18" s="50">
        <v>6</v>
      </c>
      <c r="F18" s="50"/>
      <c r="G18" s="38" t="s">
        <v>517</v>
      </c>
      <c r="H18" s="38"/>
      <c r="I18" s="38">
        <v>3</v>
      </c>
      <c r="J18" s="38"/>
      <c r="K18" s="38"/>
      <c r="L18" s="38"/>
      <c r="M18" s="58"/>
      <c r="N18" s="158" t="s">
        <v>517</v>
      </c>
      <c r="O18" s="136"/>
      <c r="P18" s="137"/>
      <c r="Q18" s="97"/>
      <c r="R18" s="98"/>
      <c r="S18" s="98"/>
      <c r="T18" s="99"/>
      <c r="U18" s="100"/>
      <c r="V18" s="100"/>
      <c r="W18" s="20" t="s">
        <v>1437</v>
      </c>
      <c r="X18" s="39" t="s">
        <v>1438</v>
      </c>
      <c r="Y18" s="39" t="s">
        <v>1439</v>
      </c>
      <c r="Z18" s="49" t="s">
        <v>56</v>
      </c>
      <c r="AA18" s="50">
        <v>8</v>
      </c>
      <c r="AB18" s="50"/>
      <c r="AC18" s="50"/>
      <c r="AD18" s="9">
        <f t="shared" si="0"/>
        <v>1</v>
      </c>
      <c r="AE18" s="9"/>
      <c r="AF18" s="9"/>
      <c r="AG18" s="9"/>
      <c r="AH18" s="9"/>
      <c r="AI18" s="9"/>
      <c r="AJ18" s="9"/>
      <c r="AK18" s="9"/>
      <c r="AL18" s="9"/>
      <c r="AM18" s="9"/>
    </row>
    <row r="19" spans="1:39" s="51" customFormat="1" ht="12.75" customHeight="1">
      <c r="A19" s="38">
        <f t="shared" si="1"/>
        <v>13</v>
      </c>
      <c r="B19" s="39" t="s">
        <v>807</v>
      </c>
      <c r="C19" s="39" t="s">
        <v>808</v>
      </c>
      <c r="D19" s="49" t="s">
        <v>888</v>
      </c>
      <c r="E19" s="50">
        <v>3</v>
      </c>
      <c r="F19" s="50"/>
      <c r="G19" s="38" t="s">
        <v>517</v>
      </c>
      <c r="H19" s="38"/>
      <c r="I19" s="38">
        <v>2</v>
      </c>
      <c r="J19" s="38"/>
      <c r="K19" s="38"/>
      <c r="L19" s="38"/>
      <c r="M19" s="58"/>
      <c r="N19" s="158" t="s">
        <v>517</v>
      </c>
      <c r="O19" s="136"/>
      <c r="P19" s="137"/>
      <c r="Q19" s="97"/>
      <c r="R19" s="98"/>
      <c r="S19" s="98"/>
      <c r="T19" s="99"/>
      <c r="U19" s="100"/>
      <c r="V19" s="100"/>
      <c r="W19" s="20" t="s">
        <v>1421</v>
      </c>
      <c r="X19" s="39" t="s">
        <v>1440</v>
      </c>
      <c r="Y19" s="39" t="s">
        <v>626</v>
      </c>
      <c r="Z19" s="49" t="s">
        <v>88</v>
      </c>
      <c r="AA19" s="50">
        <v>5</v>
      </c>
      <c r="AB19" s="50">
        <v>0</v>
      </c>
      <c r="AC19" s="50"/>
      <c r="AD19" s="9">
        <f t="shared" si="0"/>
        <v>1</v>
      </c>
      <c r="AE19" s="9"/>
      <c r="AF19" s="9"/>
      <c r="AG19" s="9"/>
      <c r="AH19" s="9"/>
      <c r="AI19" s="9"/>
      <c r="AJ19" s="9"/>
      <c r="AK19" s="9"/>
      <c r="AL19" s="9"/>
      <c r="AM19" s="9"/>
    </row>
    <row r="20" spans="1:39" s="51" customFormat="1" ht="12.75" customHeight="1">
      <c r="A20" s="38">
        <f t="shared" si="1"/>
        <v>14</v>
      </c>
      <c r="B20" s="39" t="s">
        <v>960</v>
      </c>
      <c r="C20" s="39" t="s">
        <v>810</v>
      </c>
      <c r="D20" s="49" t="s">
        <v>888</v>
      </c>
      <c r="E20" s="50">
        <v>4</v>
      </c>
      <c r="F20" s="50"/>
      <c r="G20" s="38" t="s">
        <v>517</v>
      </c>
      <c r="H20" s="38"/>
      <c r="I20" s="38">
        <v>2</v>
      </c>
      <c r="J20" s="38"/>
      <c r="K20" s="38"/>
      <c r="L20" s="38"/>
      <c r="M20" s="58"/>
      <c r="N20" s="158" t="s">
        <v>517</v>
      </c>
      <c r="O20" s="136"/>
      <c r="P20" s="137"/>
      <c r="Q20" s="97"/>
      <c r="R20" s="98"/>
      <c r="S20" s="98"/>
      <c r="T20" s="99"/>
      <c r="U20" s="100"/>
      <c r="V20" s="100"/>
      <c r="W20" s="20" t="s">
        <v>1421</v>
      </c>
      <c r="X20" s="39" t="s">
        <v>1441</v>
      </c>
      <c r="Y20" s="39" t="s">
        <v>1442</v>
      </c>
      <c r="Z20" s="49" t="s">
        <v>56</v>
      </c>
      <c r="AA20" s="50">
        <v>7</v>
      </c>
      <c r="AB20" s="50"/>
      <c r="AC20" s="50"/>
      <c r="AD20" s="9">
        <f t="shared" si="0"/>
        <v>1</v>
      </c>
      <c r="AE20" s="9"/>
      <c r="AF20" s="9"/>
      <c r="AG20" s="9"/>
      <c r="AH20" s="9"/>
      <c r="AI20" s="9"/>
      <c r="AJ20" s="9"/>
      <c r="AK20" s="9"/>
      <c r="AL20" s="9"/>
      <c r="AM20" s="9"/>
    </row>
    <row r="21" spans="1:39" s="51" customFormat="1" ht="12.75" customHeight="1">
      <c r="A21" s="38">
        <f t="shared" si="1"/>
        <v>15</v>
      </c>
      <c r="B21" s="39" t="s">
        <v>961</v>
      </c>
      <c r="C21" s="39" t="s">
        <v>812</v>
      </c>
      <c r="D21" s="49" t="s">
        <v>887</v>
      </c>
      <c r="E21" s="50">
        <v>1</v>
      </c>
      <c r="F21" s="50"/>
      <c r="G21" s="38" t="s">
        <v>517</v>
      </c>
      <c r="H21" s="38"/>
      <c r="I21" s="38">
        <v>2</v>
      </c>
      <c r="J21" s="38"/>
      <c r="K21" s="38"/>
      <c r="L21" s="38"/>
      <c r="M21" s="58"/>
      <c r="N21" s="158" t="s">
        <v>517</v>
      </c>
      <c r="O21" s="136"/>
      <c r="P21" s="137"/>
      <c r="Q21" s="97"/>
      <c r="R21" s="98"/>
      <c r="S21" s="98"/>
      <c r="T21" s="99"/>
      <c r="U21" s="100"/>
      <c r="V21" s="100"/>
      <c r="W21" s="20" t="s">
        <v>962</v>
      </c>
      <c r="X21" s="39" t="s">
        <v>963</v>
      </c>
      <c r="Y21" s="39" t="s">
        <v>812</v>
      </c>
      <c r="Z21" s="49" t="s">
        <v>56</v>
      </c>
      <c r="AA21" s="50">
        <v>1</v>
      </c>
      <c r="AB21" s="50"/>
      <c r="AC21" s="50" t="s">
        <v>964</v>
      </c>
      <c r="AD21" s="9">
        <f t="shared" si="0"/>
        <v>1</v>
      </c>
      <c r="AE21" s="9"/>
      <c r="AF21" s="9"/>
      <c r="AG21" s="9"/>
      <c r="AH21" s="9"/>
      <c r="AI21" s="9"/>
      <c r="AJ21" s="9"/>
      <c r="AK21" s="9"/>
      <c r="AL21" s="9"/>
      <c r="AM21" s="9"/>
    </row>
    <row r="22" spans="1:39" s="51" customFormat="1" ht="12.75" customHeight="1">
      <c r="A22" s="38">
        <f t="shared" si="1"/>
        <v>16</v>
      </c>
      <c r="B22" s="39" t="s">
        <v>813</v>
      </c>
      <c r="C22" s="39" t="s">
        <v>814</v>
      </c>
      <c r="D22" s="49" t="s">
        <v>888</v>
      </c>
      <c r="E22" s="50">
        <v>3</v>
      </c>
      <c r="F22" s="50"/>
      <c r="G22" s="38" t="s">
        <v>517</v>
      </c>
      <c r="H22" s="38"/>
      <c r="I22" s="38">
        <v>2</v>
      </c>
      <c r="J22" s="38"/>
      <c r="K22" s="38"/>
      <c r="L22" s="38"/>
      <c r="M22" s="58"/>
      <c r="N22" s="158" t="s">
        <v>517</v>
      </c>
      <c r="O22" s="136"/>
      <c r="P22" s="137"/>
      <c r="Q22" s="97"/>
      <c r="R22" s="98"/>
      <c r="S22" s="98"/>
      <c r="T22" s="99"/>
      <c r="U22" s="100"/>
      <c r="V22" s="100"/>
      <c r="W22" s="20" t="s">
        <v>1437</v>
      </c>
      <c r="X22" s="39" t="s">
        <v>1443</v>
      </c>
      <c r="Y22" s="39" t="s">
        <v>1227</v>
      </c>
      <c r="Z22" s="49" t="s">
        <v>56</v>
      </c>
      <c r="AA22" s="50">
        <v>5</v>
      </c>
      <c r="AB22" s="50"/>
      <c r="AC22" s="50"/>
      <c r="AD22" s="9">
        <f t="shared" si="0"/>
        <v>1</v>
      </c>
      <c r="AE22" s="9"/>
      <c r="AF22" s="9"/>
      <c r="AG22" s="9"/>
      <c r="AH22" s="9"/>
      <c r="AI22" s="9"/>
      <c r="AJ22" s="9"/>
      <c r="AK22" s="9"/>
      <c r="AL22" s="9"/>
      <c r="AM22" s="9"/>
    </row>
    <row r="23" spans="1:39" s="51" customFormat="1" ht="12.75" customHeight="1">
      <c r="A23" s="38">
        <f t="shared" si="1"/>
        <v>17</v>
      </c>
      <c r="B23" s="39" t="s">
        <v>952</v>
      </c>
      <c r="C23" s="39" t="s">
        <v>953</v>
      </c>
      <c r="D23" s="49" t="s">
        <v>888</v>
      </c>
      <c r="E23" s="50">
        <v>2</v>
      </c>
      <c r="F23" s="50"/>
      <c r="G23" s="38" t="s">
        <v>517</v>
      </c>
      <c r="H23" s="38"/>
      <c r="I23" s="38">
        <v>2</v>
      </c>
      <c r="J23" s="38"/>
      <c r="K23" s="38"/>
      <c r="L23" s="38"/>
      <c r="M23" s="58"/>
      <c r="N23" s="158" t="s">
        <v>517</v>
      </c>
      <c r="O23" s="136"/>
      <c r="P23" s="137"/>
      <c r="Q23" s="97"/>
      <c r="R23" s="98"/>
      <c r="S23" s="98"/>
      <c r="T23" s="99"/>
      <c r="U23" s="100"/>
      <c r="V23" s="100"/>
      <c r="W23" s="20"/>
      <c r="X23" s="39"/>
      <c r="Y23" s="39"/>
      <c r="Z23" s="49"/>
      <c r="AA23" s="50"/>
      <c r="AB23" s="50"/>
      <c r="AC23" s="50" t="s">
        <v>1454</v>
      </c>
      <c r="AD23" s="9">
        <f t="shared" si="0"/>
        <v>0</v>
      </c>
      <c r="AE23" s="9"/>
      <c r="AF23" s="9"/>
      <c r="AG23" s="9"/>
      <c r="AH23" s="9"/>
      <c r="AI23" s="9"/>
      <c r="AJ23" s="9"/>
      <c r="AK23" s="9"/>
      <c r="AL23" s="9"/>
      <c r="AM23" s="9"/>
    </row>
    <row r="24" spans="1:39" s="51" customFormat="1" ht="12.75" customHeight="1">
      <c r="A24" s="38">
        <f t="shared" si="1"/>
        <v>18</v>
      </c>
      <c r="B24" s="39" t="s">
        <v>815</v>
      </c>
      <c r="C24" s="39" t="s">
        <v>774</v>
      </c>
      <c r="D24" s="49" t="s">
        <v>886</v>
      </c>
      <c r="E24" s="50">
        <v>4</v>
      </c>
      <c r="F24" s="50"/>
      <c r="G24" s="38" t="s">
        <v>517</v>
      </c>
      <c r="H24" s="38"/>
      <c r="I24" s="38">
        <v>2</v>
      </c>
      <c r="J24" s="38"/>
      <c r="K24" s="38"/>
      <c r="L24" s="38"/>
      <c r="M24" s="58"/>
      <c r="N24" s="158" t="s">
        <v>517</v>
      </c>
      <c r="O24" s="136"/>
      <c r="P24" s="137"/>
      <c r="Q24" s="97"/>
      <c r="R24" s="98"/>
      <c r="S24" s="98"/>
      <c r="T24" s="99"/>
      <c r="U24" s="100"/>
      <c r="V24" s="100"/>
      <c r="W24" s="20"/>
      <c r="X24" s="39"/>
      <c r="Y24" s="39"/>
      <c r="Z24" s="49"/>
      <c r="AA24" s="50"/>
      <c r="AB24" s="50"/>
      <c r="AC24" s="50" t="s">
        <v>838</v>
      </c>
      <c r="AD24" s="9">
        <f t="shared" si="0"/>
        <v>0</v>
      </c>
      <c r="AE24" s="9"/>
      <c r="AF24" s="9"/>
      <c r="AG24" s="9"/>
      <c r="AH24" s="9"/>
      <c r="AI24" s="9"/>
      <c r="AJ24" s="9"/>
      <c r="AK24" s="9"/>
      <c r="AL24" s="9"/>
      <c r="AM24" s="9"/>
    </row>
    <row r="25" spans="1:39" s="51" customFormat="1" ht="12.75" customHeight="1">
      <c r="A25" s="38">
        <f t="shared" si="1"/>
        <v>19</v>
      </c>
      <c r="B25" s="39" t="s">
        <v>820</v>
      </c>
      <c r="C25" s="39" t="s">
        <v>821</v>
      </c>
      <c r="D25" s="49" t="s">
        <v>887</v>
      </c>
      <c r="E25" s="50">
        <v>6</v>
      </c>
      <c r="F25" s="50"/>
      <c r="G25" s="38" t="s">
        <v>517</v>
      </c>
      <c r="H25" s="38"/>
      <c r="I25" s="38">
        <v>2</v>
      </c>
      <c r="J25" s="38"/>
      <c r="K25" s="38"/>
      <c r="L25" s="38"/>
      <c r="M25" s="58"/>
      <c r="N25" s="158" t="s">
        <v>517</v>
      </c>
      <c r="O25" s="136"/>
      <c r="P25" s="137"/>
      <c r="Q25" s="97"/>
      <c r="R25" s="98"/>
      <c r="S25" s="98"/>
      <c r="T25" s="99"/>
      <c r="U25" s="100"/>
      <c r="V25" s="100"/>
      <c r="W25" s="20"/>
      <c r="X25" s="39"/>
      <c r="Y25" s="39"/>
      <c r="Z25" s="49"/>
      <c r="AA25" s="50"/>
      <c r="AB25" s="50"/>
      <c r="AC25" s="50"/>
      <c r="AD25" s="9">
        <f t="shared" si="0"/>
        <v>0</v>
      </c>
      <c r="AE25" s="9"/>
      <c r="AF25" s="9"/>
      <c r="AG25" s="9"/>
      <c r="AH25" s="9"/>
      <c r="AI25" s="9"/>
      <c r="AJ25" s="9"/>
      <c r="AK25" s="9"/>
      <c r="AL25" s="9"/>
      <c r="AM25" s="9"/>
    </row>
    <row r="26" spans="1:39" s="51" customFormat="1" ht="12.75" customHeight="1">
      <c r="A26" s="38">
        <f t="shared" si="1"/>
        <v>20</v>
      </c>
      <c r="B26" s="39" t="s">
        <v>822</v>
      </c>
      <c r="C26" s="39" t="s">
        <v>954</v>
      </c>
      <c r="D26" s="49" t="s">
        <v>888</v>
      </c>
      <c r="E26" s="50">
        <v>2</v>
      </c>
      <c r="F26" s="50"/>
      <c r="G26" s="38" t="s">
        <v>517</v>
      </c>
      <c r="H26" s="38"/>
      <c r="I26" s="38">
        <v>2</v>
      </c>
      <c r="J26" s="38"/>
      <c r="K26" s="38"/>
      <c r="L26" s="38"/>
      <c r="M26" s="58"/>
      <c r="N26" s="158" t="s">
        <v>517</v>
      </c>
      <c r="O26" s="136"/>
      <c r="P26" s="137"/>
      <c r="Q26" s="97"/>
      <c r="R26" s="98"/>
      <c r="S26" s="98"/>
      <c r="T26" s="99"/>
      <c r="U26" s="100"/>
      <c r="V26" s="100"/>
      <c r="W26" s="20"/>
      <c r="X26" s="39"/>
      <c r="Y26" s="39"/>
      <c r="Z26" s="49"/>
      <c r="AA26" s="50"/>
      <c r="AB26" s="50"/>
      <c r="AC26" s="50" t="s">
        <v>1453</v>
      </c>
      <c r="AD26" s="9">
        <f t="shared" si="0"/>
        <v>0</v>
      </c>
      <c r="AE26" s="9"/>
      <c r="AF26" s="9"/>
      <c r="AG26" s="9"/>
      <c r="AH26" s="9"/>
      <c r="AI26" s="9"/>
      <c r="AJ26" s="9"/>
      <c r="AK26" s="9"/>
      <c r="AL26" s="9"/>
      <c r="AM26" s="9"/>
    </row>
    <row r="27" spans="1:39" s="51" customFormat="1" ht="12.75" customHeight="1">
      <c r="A27" s="38">
        <f t="shared" si="1"/>
        <v>21</v>
      </c>
      <c r="B27" s="39" t="s">
        <v>824</v>
      </c>
      <c r="C27" s="39" t="s">
        <v>825</v>
      </c>
      <c r="D27" s="49"/>
      <c r="E27" s="50"/>
      <c r="F27" s="50"/>
      <c r="G27" s="38" t="s">
        <v>520</v>
      </c>
      <c r="H27" s="38">
        <v>999</v>
      </c>
      <c r="I27" s="38">
        <v>2</v>
      </c>
      <c r="J27" s="38"/>
      <c r="K27" s="38"/>
      <c r="L27" s="38"/>
      <c r="M27" s="58"/>
      <c r="N27" s="158" t="s">
        <v>517</v>
      </c>
      <c r="O27" s="136"/>
      <c r="P27" s="137"/>
      <c r="Q27" s="97"/>
      <c r="R27" s="98"/>
      <c r="S27" s="98"/>
      <c r="T27" s="99"/>
      <c r="U27" s="100"/>
      <c r="V27" s="100"/>
      <c r="W27" s="20"/>
      <c r="X27" s="39"/>
      <c r="Y27" s="39"/>
      <c r="Z27" s="49"/>
      <c r="AA27" s="50"/>
      <c r="AB27" s="50"/>
      <c r="AC27" s="50"/>
      <c r="AD27" s="9">
        <f t="shared" si="0"/>
        <v>0</v>
      </c>
      <c r="AE27" s="9"/>
      <c r="AF27" s="9"/>
      <c r="AG27" s="9"/>
      <c r="AH27" s="9"/>
      <c r="AI27" s="9"/>
      <c r="AJ27" s="9"/>
      <c r="AK27" s="9"/>
      <c r="AL27" s="9"/>
      <c r="AM27" s="9"/>
    </row>
    <row r="28" spans="1:39" s="51" customFormat="1" ht="26.4" customHeight="1">
      <c r="A28" s="38">
        <f t="shared" si="1"/>
        <v>22</v>
      </c>
      <c r="B28" s="39" t="s">
        <v>826</v>
      </c>
      <c r="C28" s="39" t="s">
        <v>827</v>
      </c>
      <c r="D28" s="49" t="s">
        <v>887</v>
      </c>
      <c r="E28" s="50">
        <v>1</v>
      </c>
      <c r="F28" s="50"/>
      <c r="G28" s="38" t="s">
        <v>517</v>
      </c>
      <c r="H28" s="38"/>
      <c r="I28" s="38">
        <v>3</v>
      </c>
      <c r="J28" s="38"/>
      <c r="K28" s="38"/>
      <c r="L28" s="38"/>
      <c r="M28" s="58"/>
      <c r="N28" s="158" t="s">
        <v>955</v>
      </c>
      <c r="O28" s="136"/>
      <c r="P28" s="137"/>
      <c r="Q28" s="97"/>
      <c r="R28" s="98"/>
      <c r="S28" s="98"/>
      <c r="T28" s="99"/>
      <c r="U28" s="100"/>
      <c r="V28" s="100"/>
      <c r="W28" s="20" t="s">
        <v>840</v>
      </c>
      <c r="X28" s="39" t="s">
        <v>1444</v>
      </c>
      <c r="Y28" s="39" t="s">
        <v>1445</v>
      </c>
      <c r="Z28" s="49" t="s">
        <v>467</v>
      </c>
      <c r="AA28" s="50">
        <v>1</v>
      </c>
      <c r="AB28" s="50"/>
      <c r="AC28" s="183" t="s">
        <v>1448</v>
      </c>
      <c r="AD28" s="9">
        <f t="shared" si="0"/>
        <v>1</v>
      </c>
      <c r="AE28" s="9"/>
      <c r="AF28" s="9"/>
      <c r="AG28" s="9"/>
      <c r="AH28" s="9"/>
      <c r="AI28" s="9"/>
      <c r="AJ28" s="9"/>
      <c r="AK28" s="9"/>
      <c r="AL28" s="9"/>
      <c r="AM28" s="9"/>
    </row>
    <row r="29" spans="1:39" s="51" customFormat="1" ht="12.75" customHeight="1">
      <c r="A29" s="38">
        <f t="shared" si="1"/>
        <v>23</v>
      </c>
      <c r="B29" s="39"/>
      <c r="C29" s="39"/>
      <c r="D29" s="49"/>
      <c r="E29" s="50"/>
      <c r="F29" s="50"/>
      <c r="G29" s="38" t="s">
        <v>517</v>
      </c>
      <c r="H29" s="38"/>
      <c r="I29" s="38"/>
      <c r="J29" s="38"/>
      <c r="K29" s="38"/>
      <c r="L29" s="38"/>
      <c r="M29" s="58"/>
      <c r="N29" s="158" t="s">
        <v>517</v>
      </c>
      <c r="O29" s="136"/>
      <c r="P29" s="137"/>
      <c r="Q29" s="97"/>
      <c r="R29" s="98"/>
      <c r="S29" s="98"/>
      <c r="T29" s="99"/>
      <c r="U29" s="100"/>
      <c r="V29" s="100"/>
      <c r="W29" s="20" t="s">
        <v>840</v>
      </c>
      <c r="X29" s="39" t="s">
        <v>324</v>
      </c>
      <c r="Y29" s="39" t="s">
        <v>325</v>
      </c>
      <c r="Z29" s="49" t="s">
        <v>56</v>
      </c>
      <c r="AA29" s="50">
        <v>1</v>
      </c>
      <c r="AB29" s="50"/>
      <c r="AC29" s="183" t="s">
        <v>1449</v>
      </c>
      <c r="AD29" s="9">
        <f t="shared" ref="AD29:AD32" si="2">COUNTIF($Y$7:$Y$10082, Y29)</f>
        <v>1</v>
      </c>
      <c r="AE29" s="9"/>
      <c r="AF29" s="9"/>
      <c r="AG29" s="9"/>
      <c r="AH29" s="9"/>
      <c r="AI29" s="9"/>
      <c r="AJ29" s="9"/>
      <c r="AK29" s="9"/>
      <c r="AL29" s="9"/>
      <c r="AM29" s="9"/>
    </row>
    <row r="30" spans="1:39" s="51" customFormat="1" ht="12.75" customHeight="1">
      <c r="A30" s="38">
        <f t="shared" si="1"/>
        <v>24</v>
      </c>
      <c r="B30" s="39"/>
      <c r="C30" s="39"/>
      <c r="D30" s="49"/>
      <c r="E30" s="50"/>
      <c r="F30" s="50"/>
      <c r="G30" s="38" t="s">
        <v>517</v>
      </c>
      <c r="H30" s="38"/>
      <c r="I30" s="38"/>
      <c r="J30" s="38"/>
      <c r="K30" s="38"/>
      <c r="L30" s="38"/>
      <c r="M30" s="58"/>
      <c r="N30" s="158" t="s">
        <v>517</v>
      </c>
      <c r="O30" s="136"/>
      <c r="P30" s="137"/>
      <c r="Q30" s="97"/>
      <c r="R30" s="98"/>
      <c r="S30" s="98"/>
      <c r="T30" s="99"/>
      <c r="U30" s="100"/>
      <c r="V30" s="100"/>
      <c r="W30" s="20" t="s">
        <v>840</v>
      </c>
      <c r="X30" s="39" t="s">
        <v>358</v>
      </c>
      <c r="Y30" s="39" t="s">
        <v>359</v>
      </c>
      <c r="Z30" s="49" t="s">
        <v>56</v>
      </c>
      <c r="AA30" s="50">
        <v>1</v>
      </c>
      <c r="AB30" s="50"/>
      <c r="AC30" s="183" t="s">
        <v>1450</v>
      </c>
      <c r="AD30" s="9">
        <f t="shared" si="2"/>
        <v>1</v>
      </c>
      <c r="AE30" s="9"/>
      <c r="AF30" s="9"/>
      <c r="AG30" s="9"/>
      <c r="AH30" s="9"/>
      <c r="AI30" s="9"/>
      <c r="AJ30" s="9"/>
      <c r="AK30" s="9"/>
      <c r="AL30" s="9"/>
      <c r="AM30" s="9"/>
    </row>
    <row r="31" spans="1:39" s="51" customFormat="1" ht="12.75" customHeight="1">
      <c r="A31" s="38">
        <f t="shared" si="1"/>
        <v>25</v>
      </c>
      <c r="B31" s="39"/>
      <c r="C31" s="39"/>
      <c r="D31" s="49"/>
      <c r="E31" s="50"/>
      <c r="F31" s="50"/>
      <c r="G31" s="38" t="s">
        <v>517</v>
      </c>
      <c r="H31" s="38"/>
      <c r="I31" s="38"/>
      <c r="J31" s="38"/>
      <c r="K31" s="38"/>
      <c r="L31" s="38"/>
      <c r="M31" s="58"/>
      <c r="N31" s="158" t="s">
        <v>517</v>
      </c>
      <c r="O31" s="136"/>
      <c r="P31" s="137"/>
      <c r="Q31" s="97"/>
      <c r="R31" s="98"/>
      <c r="S31" s="98"/>
      <c r="T31" s="99"/>
      <c r="U31" s="100"/>
      <c r="V31" s="100"/>
      <c r="W31" s="20" t="s">
        <v>840</v>
      </c>
      <c r="X31" s="39" t="s">
        <v>392</v>
      </c>
      <c r="Y31" s="39" t="s">
        <v>393</v>
      </c>
      <c r="Z31" s="49" t="s">
        <v>56</v>
      </c>
      <c r="AA31" s="50">
        <v>1</v>
      </c>
      <c r="AB31" s="50"/>
      <c r="AC31" s="183" t="s">
        <v>1451</v>
      </c>
      <c r="AD31" s="9">
        <f t="shared" si="2"/>
        <v>1</v>
      </c>
      <c r="AE31" s="9"/>
      <c r="AF31" s="9"/>
      <c r="AG31" s="9"/>
      <c r="AH31" s="9"/>
      <c r="AI31" s="9"/>
      <c r="AJ31" s="9"/>
      <c r="AK31" s="9"/>
      <c r="AL31" s="9"/>
      <c r="AM31" s="9"/>
    </row>
    <row r="32" spans="1:39" s="51" customFormat="1" ht="12.75" customHeight="1">
      <c r="A32" s="38">
        <f t="shared" si="1"/>
        <v>26</v>
      </c>
      <c r="B32" s="39"/>
      <c r="C32" s="39"/>
      <c r="D32" s="49"/>
      <c r="E32" s="50"/>
      <c r="F32" s="50"/>
      <c r="G32" s="38" t="s">
        <v>517</v>
      </c>
      <c r="H32" s="38"/>
      <c r="I32" s="38"/>
      <c r="J32" s="38"/>
      <c r="K32" s="38"/>
      <c r="L32" s="38"/>
      <c r="M32" s="58"/>
      <c r="N32" s="158" t="s">
        <v>517</v>
      </c>
      <c r="O32" s="136"/>
      <c r="P32" s="137"/>
      <c r="Q32" s="97"/>
      <c r="R32" s="98"/>
      <c r="S32" s="98"/>
      <c r="T32" s="99"/>
      <c r="U32" s="100"/>
      <c r="V32" s="100"/>
      <c r="W32" s="20" t="s">
        <v>840</v>
      </c>
      <c r="X32" s="39" t="s">
        <v>426</v>
      </c>
      <c r="Y32" s="39" t="s">
        <v>427</v>
      </c>
      <c r="Z32" s="49" t="s">
        <v>56</v>
      </c>
      <c r="AA32" s="50">
        <v>1</v>
      </c>
      <c r="AB32" s="50"/>
      <c r="AC32" s="183" t="s">
        <v>1452</v>
      </c>
      <c r="AD32" s="9">
        <f t="shared" si="2"/>
        <v>1</v>
      </c>
      <c r="AE32" s="9"/>
      <c r="AF32" s="9"/>
      <c r="AG32" s="9"/>
      <c r="AH32" s="9"/>
      <c r="AI32" s="9"/>
      <c r="AJ32" s="9"/>
      <c r="AK32" s="9"/>
      <c r="AL32" s="9"/>
      <c r="AM32" s="9"/>
    </row>
    <row r="33" spans="1:39" s="51" customFormat="1" ht="45" customHeight="1">
      <c r="A33" s="38">
        <f t="shared" si="1"/>
        <v>27</v>
      </c>
      <c r="B33" s="39" t="s">
        <v>831</v>
      </c>
      <c r="C33" s="39" t="s">
        <v>832</v>
      </c>
      <c r="D33" s="49" t="s">
        <v>888</v>
      </c>
      <c r="E33" s="50">
        <v>6</v>
      </c>
      <c r="F33" s="50">
        <v>0</v>
      </c>
      <c r="G33" s="38" t="s">
        <v>517</v>
      </c>
      <c r="H33" s="38"/>
      <c r="I33" s="38">
        <v>3</v>
      </c>
      <c r="J33" s="38"/>
      <c r="K33" s="38"/>
      <c r="L33" s="38"/>
      <c r="M33" s="58"/>
      <c r="N33" s="158" t="s">
        <v>517</v>
      </c>
      <c r="O33" s="136"/>
      <c r="P33" s="137"/>
      <c r="Q33" s="97"/>
      <c r="R33" s="98"/>
      <c r="S33" s="98"/>
      <c r="T33" s="99"/>
      <c r="U33" s="100"/>
      <c r="V33" s="100"/>
      <c r="W33" s="20" t="s">
        <v>840</v>
      </c>
      <c r="X33" s="39" t="s">
        <v>54</v>
      </c>
      <c r="Y33" s="39" t="s">
        <v>55</v>
      </c>
      <c r="Z33" s="49" t="s">
        <v>56</v>
      </c>
      <c r="AA33" s="50">
        <v>11</v>
      </c>
      <c r="AB33" s="50"/>
      <c r="AC33" s="184" t="s">
        <v>1446</v>
      </c>
      <c r="AD33" s="9">
        <f>COUNTIF($Y$7:$Y$10034, Y33)</f>
        <v>1</v>
      </c>
      <c r="AE33" s="9"/>
      <c r="AF33" s="9"/>
      <c r="AG33" s="9"/>
      <c r="AH33" s="9"/>
      <c r="AI33" s="9"/>
      <c r="AJ33" s="9"/>
      <c r="AK33" s="9"/>
      <c r="AL33" s="9"/>
      <c r="AM33" s="9"/>
    </row>
    <row r="34" spans="1:39" s="51" customFormat="1" ht="12.75" customHeight="1">
      <c r="A34" s="38">
        <f t="shared" si="1"/>
        <v>28</v>
      </c>
      <c r="B34" s="39"/>
      <c r="C34" s="39"/>
      <c r="D34" s="49"/>
      <c r="E34" s="50"/>
      <c r="F34" s="50"/>
      <c r="G34" s="38"/>
      <c r="H34" s="38"/>
      <c r="I34" s="38"/>
      <c r="J34" s="38"/>
      <c r="K34" s="38"/>
      <c r="L34" s="38"/>
      <c r="M34" s="58"/>
      <c r="N34" s="158"/>
      <c r="O34" s="136"/>
      <c r="P34" s="137"/>
      <c r="Q34" s="97"/>
      <c r="R34" s="98"/>
      <c r="S34" s="98"/>
      <c r="T34" s="99"/>
      <c r="U34" s="100"/>
      <c r="V34" s="100"/>
      <c r="W34" s="20"/>
      <c r="X34" s="39"/>
      <c r="Y34" s="39"/>
      <c r="Z34" s="49"/>
      <c r="AA34" s="50"/>
      <c r="AB34" s="50"/>
      <c r="AC34" s="50"/>
      <c r="AD34" s="9">
        <f>COUNTIF($Y$7:$Y$10034, Y34)</f>
        <v>0</v>
      </c>
      <c r="AE34" s="9"/>
      <c r="AF34" s="9"/>
      <c r="AG34" s="9"/>
      <c r="AH34" s="9"/>
      <c r="AI34" s="9"/>
      <c r="AJ34" s="9"/>
      <c r="AK34" s="9"/>
      <c r="AL34" s="9"/>
      <c r="AM34" s="9"/>
    </row>
    <row r="38" spans="1:39">
      <c r="A38" s="53" t="s">
        <v>490</v>
      </c>
    </row>
    <row r="39" spans="1:39" s="10" customFormat="1" ht="12.75" customHeight="1">
      <c r="A39" s="7" t="s">
        <v>26</v>
      </c>
      <c r="B39" s="7" t="s">
        <v>491</v>
      </c>
      <c r="C39" s="108" t="s">
        <v>492</v>
      </c>
      <c r="D39" s="109"/>
      <c r="E39" s="109"/>
      <c r="F39" s="110"/>
      <c r="G39" s="108" t="s">
        <v>681</v>
      </c>
      <c r="H39" s="109"/>
      <c r="I39" s="109"/>
      <c r="J39" s="109"/>
      <c r="K39" s="109"/>
      <c r="L39" s="109"/>
      <c r="M39" s="110"/>
      <c r="N39" s="108" t="s">
        <v>493</v>
      </c>
      <c r="O39" s="139"/>
      <c r="P39" s="140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</row>
    <row r="40" spans="1:39" s="51" customFormat="1" ht="12.75" customHeight="1">
      <c r="A40" s="38"/>
      <c r="B40" s="39"/>
      <c r="C40" s="135"/>
      <c r="D40" s="136"/>
      <c r="E40" s="136"/>
      <c r="F40" s="137"/>
      <c r="G40" s="135"/>
      <c r="H40" s="136"/>
      <c r="I40" s="136"/>
      <c r="J40" s="136"/>
      <c r="K40" s="136"/>
      <c r="L40" s="136"/>
      <c r="M40" s="137"/>
      <c r="N40" s="135"/>
      <c r="O40" s="136"/>
      <c r="P40" s="137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</row>
    <row r="41" spans="1:39" s="51" customFormat="1" ht="12.75" customHeight="1">
      <c r="A41" s="38"/>
      <c r="B41" s="39"/>
      <c r="C41" s="135"/>
      <c r="D41" s="136"/>
      <c r="E41" s="136"/>
      <c r="F41" s="137"/>
      <c r="G41" s="135"/>
      <c r="H41" s="136"/>
      <c r="I41" s="136"/>
      <c r="J41" s="136"/>
      <c r="K41" s="136"/>
      <c r="L41" s="136"/>
      <c r="M41" s="137"/>
      <c r="N41" s="135"/>
      <c r="O41" s="136"/>
      <c r="P41" s="137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</row>
  </sheetData>
  <mergeCells count="53">
    <mergeCell ref="C41:F41"/>
    <mergeCell ref="G41:M41"/>
    <mergeCell ref="N41:P41"/>
    <mergeCell ref="C39:F39"/>
    <mergeCell ref="G39:M39"/>
    <mergeCell ref="N39:P39"/>
    <mergeCell ref="C40:F40"/>
    <mergeCell ref="G40:M40"/>
    <mergeCell ref="N40:P40"/>
    <mergeCell ref="N29:P29"/>
    <mergeCell ref="N30:P30"/>
    <mergeCell ref="N31:P31"/>
    <mergeCell ref="N32:P32"/>
    <mergeCell ref="N33:P33"/>
    <mergeCell ref="N34:P34"/>
    <mergeCell ref="N23:P23"/>
    <mergeCell ref="N24:P24"/>
    <mergeCell ref="N25:P25"/>
    <mergeCell ref="N26:P26"/>
    <mergeCell ref="N27:P27"/>
    <mergeCell ref="N28:P28"/>
    <mergeCell ref="N17:P17"/>
    <mergeCell ref="N18:P18"/>
    <mergeCell ref="N19:P19"/>
    <mergeCell ref="N20:P20"/>
    <mergeCell ref="N21:P21"/>
    <mergeCell ref="N22:P22"/>
    <mergeCell ref="N11:P11"/>
    <mergeCell ref="N12:P12"/>
    <mergeCell ref="N13:P13"/>
    <mergeCell ref="N14:P14"/>
    <mergeCell ref="N15:P15"/>
    <mergeCell ref="N16:P16"/>
    <mergeCell ref="C5:D5"/>
    <mergeCell ref="N6:P6"/>
    <mergeCell ref="N7:P7"/>
    <mergeCell ref="N8:P8"/>
    <mergeCell ref="N9:P9"/>
    <mergeCell ref="N10:P10"/>
    <mergeCell ref="A3:B3"/>
    <mergeCell ref="C3:D3"/>
    <mergeCell ref="E3:K3"/>
    <mergeCell ref="L3:M3"/>
    <mergeCell ref="A4:B4"/>
    <mergeCell ref="C4:D4"/>
    <mergeCell ref="E4:K4"/>
    <mergeCell ref="L4:M4"/>
    <mergeCell ref="A1:B1"/>
    <mergeCell ref="E1:F1"/>
    <mergeCell ref="G1:N1"/>
    <mergeCell ref="A2:B2"/>
    <mergeCell ref="E2:F2"/>
    <mergeCell ref="G2:N2"/>
  </mergeCells>
  <phoneticPr fontId="3"/>
  <conditionalFormatting sqref="A7:AC10 X11:AC12 A11:W15 AC13 X14:AC15">
    <cfRule type="expression" dxfId="11" priority="12">
      <formula>CELL("ROW")=ROW()</formula>
    </cfRule>
  </conditionalFormatting>
  <conditionalFormatting sqref="A7:AC10 X11:AC12 X14:AC15 A11:W15 AC13">
    <cfRule type="expression" dxfId="10" priority="11">
      <formula>$G7="G"</formula>
    </cfRule>
  </conditionalFormatting>
  <conditionalFormatting sqref="A16:AC34">
    <cfRule type="expression" dxfId="9" priority="3">
      <formula>$G16="G"</formula>
    </cfRule>
    <cfRule type="expression" dxfId="8" priority="4">
      <formula>CELL("ROW")=ROW()</formula>
    </cfRule>
  </conditionalFormatting>
  <conditionalFormatting sqref="X13:Y13">
    <cfRule type="expression" dxfId="7" priority="9" stopIfTrue="1">
      <formula>$E13=""</formula>
    </cfRule>
  </conditionalFormatting>
  <conditionalFormatting sqref="Y7:Y12">
    <cfRule type="expression" dxfId="6" priority="10">
      <formula>AD7&gt;1</formula>
    </cfRule>
  </conditionalFormatting>
  <conditionalFormatting sqref="Y13">
    <cfRule type="expression" dxfId="5" priority="8">
      <formula>AD7&gt;1</formula>
    </cfRule>
  </conditionalFormatting>
  <conditionalFormatting sqref="Y14:Y34">
    <cfRule type="expression" dxfId="4" priority="2">
      <formula>AD14&gt;1</formula>
    </cfRule>
  </conditionalFormatting>
  <conditionalFormatting sqref="Z7:Z34">
    <cfRule type="expression" dxfId="3" priority="1">
      <formula>OR(AND(Z7="Nchar", NOT(OR(D7="CHAR VAR", D7="VAR CHAR", D7="CHAR", D7=""))), AND(Z7="DECIMAL", NOT(OR(D7="FIXED", D7="FIXED DEC", D7="DEC FIXED", D7=""))))</formula>
    </cfRule>
  </conditionalFormatting>
  <conditionalFormatting sqref="Z13">
    <cfRule type="expression" dxfId="2" priority="5">
      <formula>$G13="G"</formula>
    </cfRule>
    <cfRule type="expression" dxfId="1" priority="6">
      <formula>CELL("ROW")=ROW()</formula>
    </cfRule>
  </conditionalFormatting>
  <conditionalFormatting sqref="AA13:AB13">
    <cfRule type="expression" dxfId="0" priority="7" stopIfTrue="1">
      <formula>$E13=""</formula>
    </cfRule>
  </conditionalFormatting>
  <pageMargins left="0.78740157480314965" right="0.39370078740157483" top="0.78740157480314965" bottom="0.55118110236220474" header="0.51181102362204722" footer="0.27559055118110237"/>
  <pageSetup paperSize="9" scale="92" orientation="landscape" horizontalDpi="300" verticalDpi="300" r:id="rId1"/>
  <headerFooter alignWithMargins="0">
    <oddHeader>&amp;C&amp;"ＭＳ Ｐゴシック,太字"&amp;14テーブル定義書</oddHeader>
    <oddFooter>&amp;L&amp;10&amp;F&amp;C&amp;10－ &amp;P ／ &amp;N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833D-6F48-4EEA-9B01-D051E2D50181}">
  <sheetPr codeName="Sheet7"/>
  <dimension ref="A2:B25"/>
  <sheetViews>
    <sheetView zoomScaleNormal="100" workbookViewId="0"/>
  </sheetViews>
  <sheetFormatPr defaultRowHeight="18"/>
  <sheetData>
    <row r="2" spans="1:2">
      <c r="A2" s="70" t="s">
        <v>846</v>
      </c>
      <c r="B2" t="s">
        <v>845</v>
      </c>
    </row>
    <row r="5" spans="1:2">
      <c r="B5" t="s">
        <v>866</v>
      </c>
    </row>
    <row r="7" spans="1:2">
      <c r="A7" s="70" t="s">
        <v>847</v>
      </c>
      <c r="B7" t="s">
        <v>848</v>
      </c>
    </row>
    <row r="8" spans="1:2">
      <c r="B8" t="s">
        <v>865</v>
      </c>
    </row>
    <row r="10" spans="1:2">
      <c r="A10" s="70" t="s">
        <v>849</v>
      </c>
      <c r="B10" t="s">
        <v>850</v>
      </c>
    </row>
    <row r="11" spans="1:2">
      <c r="B11" t="s">
        <v>872</v>
      </c>
    </row>
    <row r="12" spans="1:2">
      <c r="B12" t="s">
        <v>870</v>
      </c>
    </row>
    <row r="13" spans="1:2">
      <c r="B13" t="s">
        <v>869</v>
      </c>
    </row>
    <row r="14" spans="1:2">
      <c r="B14" t="s">
        <v>871</v>
      </c>
    </row>
    <row r="16" spans="1:2">
      <c r="A16" s="70" t="s">
        <v>851</v>
      </c>
      <c r="B16" t="s">
        <v>853</v>
      </c>
    </row>
    <row r="24" spans="2:2">
      <c r="B24" t="s">
        <v>867</v>
      </c>
    </row>
    <row r="25" spans="2:2">
      <c r="B25" t="s">
        <v>868</v>
      </c>
    </row>
  </sheetData>
  <phoneticPr fontId="3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更新履歴</vt:lpstr>
      <vt:lpstr>VKOMST1</vt:lpstr>
      <vt:lpstr>ＥＲ図・ＳＱＬ</vt:lpstr>
      <vt:lpstr>←移行</vt:lpstr>
      <vt:lpstr>VKOMST1 (移行)</vt:lpstr>
      <vt:lpstr>VKOMST2(移行)</vt:lpstr>
      <vt:lpstr>→廃止</vt:lpstr>
      <vt:lpstr>RDHCOK</vt:lpstr>
      <vt:lpstr>VKSHOKR</vt:lpstr>
      <vt:lpstr>VKSFSPO</vt:lpstr>
      <vt:lpstr>VKSFSNO</vt:lpstr>
      <vt:lpstr>メモ</vt:lpstr>
      <vt:lpstr>ＥＲ図・ＳＱＬ!Print_Area</vt:lpstr>
      <vt:lpstr>更新履歴!Print_Area</vt:lpstr>
      <vt:lpstr>ＥＲ図・ＳＱＬ!Print_Titles</vt:lpstr>
      <vt:lpstr>RDHCOK!Print_Titles</vt:lpstr>
      <vt:lpstr>VKOMST1!Print_Titles</vt:lpstr>
      <vt:lpstr>'VKOMST1 (移行)'!Print_Titles</vt:lpstr>
      <vt:lpstr>'VKOMST2(移行)'!Print_Titles</vt:lpstr>
      <vt:lpstr>VKSFSNO!Print_Titles</vt:lpstr>
      <vt:lpstr>VKSFSPO!Print_Titles</vt:lpstr>
      <vt:lpstr>VKSHOKR!Print_Titles</vt:lpstr>
      <vt:lpstr>更新履歴!Print_Titles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義徳</dc:creator>
  <cp:lastModifiedBy>渡部 義徳</cp:lastModifiedBy>
  <dcterms:created xsi:type="dcterms:W3CDTF">2024-05-29T00:37:03Z</dcterms:created>
  <dcterms:modified xsi:type="dcterms:W3CDTF">2025-02-26T07:28:40Z</dcterms:modified>
</cp:coreProperties>
</file>